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1.1 工程项目总价表3" sheetId="1" r:id="rId1"/>
    <sheet name="1.2 控制价-分类分项工程量清单计价表(垃圾围闸治理)" sheetId="2" r:id="rId2"/>
    <sheet name="1.2 控制价-分类分项工程量清单计价表(工程管理)" sheetId="4" r:id="rId3"/>
  </sheets>
  <definedNames>
    <definedName name="_xlnm.Print_Area" localSheetId="0">'1.1 工程项目总价表3'!$A$1:$C$26</definedName>
    <definedName name="_xlnm.Print_Area" localSheetId="1">'1.2 控制价-分类分项工程量清单计价表(垃圾围闸治理)'!$A$1:$G$24</definedName>
    <definedName name="_xlnm.Print_Area" localSheetId="2">'1.2 控制价-分类分项工程量清单计价表(工程管理)'!$A$1:$G$26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<sst xmlns="http://schemas.openxmlformats.org/spreadsheetml/2006/main" count="88" uniqueCount="61">
  <si>
    <t>工程项目总价表</t>
  </si>
  <si>
    <t>合同编号：
工程名称：2026年省淮河局水闸日常维护项目（第5包蒙城闸）</t>
  </si>
  <si>
    <t>第1页 共1页</t>
  </si>
  <si>
    <t>序号</t>
  </si>
  <si>
    <t>工程项目名称</t>
  </si>
  <si>
    <t>金额（元）</t>
  </si>
  <si>
    <t>一</t>
  </si>
  <si>
    <t>分类分项</t>
  </si>
  <si>
    <t>1</t>
  </si>
  <si>
    <t>垃圾围闸治理</t>
  </si>
  <si>
    <t>工程管理区绿化</t>
  </si>
  <si>
    <t>合计</t>
  </si>
  <si>
    <t>分类分项工程量清单计价表(建筑工程)</t>
  </si>
  <si>
    <t>工程名称：2026年省淮河局水闸日常维护项目（第5包蒙城闸）</t>
  </si>
  <si>
    <t>项目名称</t>
  </si>
  <si>
    <t>计量
单位</t>
  </si>
  <si>
    <t>工程
数量</t>
  </si>
  <si>
    <t>单价（元）</t>
  </si>
  <si>
    <t>合价（元）</t>
  </si>
  <si>
    <t>备注</t>
  </si>
  <si>
    <t/>
  </si>
  <si>
    <t>建筑工程</t>
  </si>
  <si>
    <t>1.1.1</t>
  </si>
  <si>
    <t>人工清理漂浮物、垃圾、淤泥等（按甲方需求开展，上下游500m范围内漂浮物清理，护坡范围内岸坡清理，保持常态化河面整洁、无漂浮物。每次垃圾围闸治理不超过22工日（每天工作时间不少于8小时方为1工日），具体数量据实结算，超过工日数量不再计费，如单次水闸垃圾围闸治理作业不合格，则乙方无条件整改，直至整改合格方可支付本次费用。该工日单价为综合单价，包含人工、必备材料（包括不限于救生衣、安全绳、机械消耗油料等）、必备机械（挖掘机、船舶、运输车等）、意外保险、税金、临时工程等）</t>
  </si>
  <si>
    <t>工日</t>
  </si>
  <si>
    <t>180.00</t>
  </si>
  <si>
    <t>1.1.2</t>
  </si>
  <si>
    <t>拦船设施维护（及时清理杂草杂物，标牌清晰，钢丝绳、浮筒等维护）</t>
  </si>
  <si>
    <t>项</t>
  </si>
  <si>
    <t>1.00</t>
  </si>
  <si>
    <t>措施项目</t>
  </si>
  <si>
    <t>1.2.1</t>
  </si>
  <si>
    <t>安全生产费用</t>
  </si>
  <si>
    <t>2.1.1</t>
  </si>
  <si>
    <t>管理区乔木修整（一年不少于2次）</t>
  </si>
  <si>
    <t>株*次</t>
  </si>
  <si>
    <t>700.00</t>
  </si>
  <si>
    <t>2.1.2</t>
  </si>
  <si>
    <t>管理区乔木涂白（一年不少于1次）</t>
  </si>
  <si>
    <t>350.00</t>
  </si>
  <si>
    <t>1.47</t>
  </si>
  <si>
    <t>2.1.3</t>
  </si>
  <si>
    <t>低矮灌木修剪（一年不少于3次）</t>
  </si>
  <si>
    <t>m2*次</t>
  </si>
  <si>
    <t>0.50</t>
  </si>
  <si>
    <t>2.1.4</t>
  </si>
  <si>
    <t>低矮灌木病虫害防治（一年不少于1次）</t>
  </si>
  <si>
    <t>2.1.5</t>
  </si>
  <si>
    <t>管理区草坪养护（浇水、施肥、除杂等，一年不少于3次）</t>
  </si>
  <si>
    <t>2.1.6</t>
  </si>
  <si>
    <t>苗木浇水、除杂、施肥、支撑、环境清理等劳务支出（含必备的机械、材料费）</t>
  </si>
  <si>
    <t>20.00</t>
  </si>
  <si>
    <t>140.00</t>
  </si>
  <si>
    <t>2.1.7</t>
  </si>
  <si>
    <t>池杉栽植（胸径：φ≥6cm，株高：h≥300cm，养护期一年，包含栽植、养护、支撑，确保成活率等）</t>
  </si>
  <si>
    <t>株</t>
  </si>
  <si>
    <t>300.00</t>
  </si>
  <si>
    <t>2.2.1</t>
  </si>
  <si>
    <t>临时工程（完成本工程所需要的全部临时工作，包括但不限于临时房屋、施工交通、施工水电、施工期水保环保、施工机具、吊车、悬臂车等全部内容）</t>
  </si>
  <si>
    <t>总价承包</t>
  </si>
  <si>
    <t>2.2.2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</si>
</sst>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0"/>
      <color rgb="FF000000"/>
      <name val="Arial"/>
      <charset val="1"/>
    </font>
    <font>
      <sz val="10"/>
      <name val="Arial"/>
      <charset val="1"/>
    </font>
    <font>
      <b/>
      <sz val="8.5"/>
      <name val="黑体"/>
      <charset val="1"/>
    </font>
    <font>
      <b/>
      <sz val="16"/>
      <name val="宋体"/>
      <charset val="1"/>
    </font>
    <font>
      <b/>
      <sz val="9"/>
      <name val="黑体"/>
      <charset val="1"/>
    </font>
    <font>
      <b/>
      <sz val="10.5"/>
      <name val="宋体"/>
      <charset val="1"/>
    </font>
    <font>
      <sz val="10.5"/>
      <name val="宋体"/>
      <charset val="1"/>
    </font>
    <font>
      <sz val="10"/>
      <name val="宋体"/>
      <charset val="1"/>
    </font>
    <font>
      <b/>
      <sz val="8.5"/>
      <color rgb="FF000000"/>
      <name val="黑体"/>
      <charset val="1"/>
    </font>
    <font>
      <b/>
      <sz val="16"/>
      <color rgb="FF000000"/>
      <name val="宋体"/>
      <charset val="1"/>
    </font>
    <font>
      <b/>
      <sz val="9"/>
      <color rgb="FF000000"/>
      <name val="黑体"/>
      <charset val="1"/>
    </font>
    <font>
      <b/>
      <sz val="10.5"/>
      <color rgb="FF000000"/>
      <name val="宋体"/>
      <charset val="1"/>
    </font>
    <font>
      <sz val="10.5"/>
      <color rgb="FF000000"/>
      <name val="宋体"/>
      <charset val="1"/>
    </font>
    <font>
      <sz val="10"/>
      <color rgb="FFFF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20" applyNumberFormat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5" fillId="5" borderId="20" applyNumberFormat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2">
    <xf numFmtId="0" fontId="0" fillId="0" borderId="0" xfId="0" applyAlignment="1">
      <alignment horizontal="left"/>
    </xf>
    <xf numFmtId="0" fontId="1" fillId="0" borderId="0" xfId="0" applyFont="1" applyFill="1" applyAlignment="1">
      <alignment horizontal="left"/>
    </xf>
    <xf numFmtId="176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left"/>
    </xf>
    <xf numFmtId="0" fontId="6" fillId="0" borderId="2" xfId="0" applyFont="1" applyFill="1" applyBorder="1" applyAlignment="1">
      <alignment horizontal="righ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/>
    </xf>
    <xf numFmtId="176" fontId="1" fillId="0" borderId="3" xfId="0" applyNumberFormat="1" applyFont="1" applyFill="1" applyBorder="1" applyAlignment="1">
      <alignment horizontal="left"/>
    </xf>
    <xf numFmtId="176" fontId="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right" vertical="center" wrapText="1"/>
    </xf>
    <xf numFmtId="176" fontId="12" fillId="0" borderId="2" xfId="0" applyNumberFormat="1" applyFont="1" applyFill="1" applyBorder="1" applyAlignment="1">
      <alignment horizontal="right" vertical="center" wrapText="1"/>
    </xf>
    <xf numFmtId="176" fontId="12" fillId="0" borderId="4" xfId="0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horizontal="left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176" fontId="12" fillId="0" borderId="5" xfId="0" applyNumberFormat="1" applyFont="1" applyFill="1" applyBorder="1" applyAlignment="1">
      <alignment horizontal="right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horizontal="right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right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176" fontId="12" fillId="0" borderId="12" xfId="0" applyNumberFormat="1" applyFont="1" applyBorder="1" applyAlignment="1">
      <alignment horizontal="right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76" fontId="12" fillId="0" borderId="15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6"/>
  <sheetViews>
    <sheetView workbookViewId="0">
      <selection activeCell="B6" sqref="B6"/>
    </sheetView>
  </sheetViews>
  <sheetFormatPr defaultColWidth="9" defaultRowHeight="13.2" outlineLevelCol="2"/>
  <cols>
    <col min="1" max="1" width="15.1851851851852" customWidth="1"/>
    <col min="2" max="2" width="54.8981481481481" customWidth="1"/>
    <col min="3" max="3" width="24.3981481481481" customWidth="1"/>
  </cols>
  <sheetData>
    <row r="1" ht="5.8" customHeight="1" spans="1:3">
      <c r="A1" s="46"/>
      <c r="B1" s="47"/>
      <c r="C1" s="48"/>
    </row>
    <row r="2" ht="44.35" customHeight="1" spans="1:3">
      <c r="A2" s="49" t="s">
        <v>0</v>
      </c>
      <c r="B2" s="49"/>
      <c r="C2" s="49"/>
    </row>
    <row r="3" ht="42.9" customHeight="1" spans="1:3">
      <c r="A3" s="50" t="s">
        <v>1</v>
      </c>
      <c r="B3" s="50"/>
      <c r="C3" s="51" t="s">
        <v>2</v>
      </c>
    </row>
    <row r="4" ht="40" customHeight="1" spans="1:3">
      <c r="A4" s="52" t="s">
        <v>3</v>
      </c>
      <c r="B4" s="53" t="s">
        <v>4</v>
      </c>
      <c r="C4" s="54" t="s">
        <v>5</v>
      </c>
    </row>
    <row r="5" ht="23.25" customHeight="1" spans="1:3">
      <c r="A5" s="55" t="s">
        <v>6</v>
      </c>
      <c r="B5" s="56" t="s">
        <v>7</v>
      </c>
      <c r="C5" s="57">
        <f>+C6+C7</f>
        <v>140000</v>
      </c>
    </row>
    <row r="6" ht="24" customHeight="1" spans="1:3">
      <c r="A6" s="55" t="s">
        <v>8</v>
      </c>
      <c r="B6" s="56" t="s">
        <v>9</v>
      </c>
      <c r="C6" s="57">
        <f>'1.2 控制价-分类分项工程量清单计价表(垃圾围闸治理)'!F22</f>
        <v>80000</v>
      </c>
    </row>
    <row r="7" ht="23.25" customHeight="1" spans="1:3">
      <c r="A7" s="55">
        <v>2</v>
      </c>
      <c r="B7" s="56" t="s">
        <v>10</v>
      </c>
      <c r="C7" s="57">
        <f>'1.2 控制价-分类分项工程量清单计价表(工程管理)'!F24</f>
        <v>60000</v>
      </c>
    </row>
    <row r="8" ht="23.25" customHeight="1" spans="1:3">
      <c r="A8" s="55"/>
      <c r="B8" s="57"/>
      <c r="C8" s="57"/>
    </row>
    <row r="9" ht="23.25" customHeight="1" spans="1:3">
      <c r="A9" s="55"/>
      <c r="B9" s="57"/>
      <c r="C9" s="57"/>
    </row>
    <row r="10" ht="24" customHeight="1" spans="1:3">
      <c r="A10" s="55"/>
      <c r="B10" s="57"/>
      <c r="C10" s="57"/>
    </row>
    <row r="11" ht="23.25" customHeight="1" spans="1:3">
      <c r="A11" s="55"/>
      <c r="B11" s="57"/>
      <c r="C11" s="57"/>
    </row>
    <row r="12" ht="23.25" customHeight="1" spans="1:3">
      <c r="A12" s="55"/>
      <c r="B12" s="56"/>
      <c r="C12" s="57"/>
    </row>
    <row r="13" ht="23.25" customHeight="1" spans="1:3">
      <c r="A13" s="55"/>
      <c r="B13" s="56"/>
      <c r="C13" s="57"/>
    </row>
    <row r="14" ht="24" customHeight="1" spans="1:3">
      <c r="A14" s="55"/>
      <c r="B14" s="56"/>
      <c r="C14" s="57"/>
    </row>
    <row r="15" ht="23.25" customHeight="1" spans="1:3">
      <c r="A15" s="55"/>
      <c r="B15" s="56"/>
      <c r="C15" s="57"/>
    </row>
    <row r="16" ht="23.25" customHeight="1" spans="1:3">
      <c r="A16" s="55"/>
      <c r="B16" s="56"/>
      <c r="C16" s="57"/>
    </row>
    <row r="17" ht="23.25" customHeight="1" spans="1:3">
      <c r="A17" s="55"/>
      <c r="B17" s="56"/>
      <c r="C17" s="57"/>
    </row>
    <row r="18" ht="24" customHeight="1" spans="1:3">
      <c r="A18" s="55"/>
      <c r="B18" s="56"/>
      <c r="C18" s="57"/>
    </row>
    <row r="19" ht="23.25" customHeight="1" spans="1:3">
      <c r="A19" s="55"/>
      <c r="B19" s="56"/>
      <c r="C19" s="57"/>
    </row>
    <row r="20" ht="23.25" customHeight="1" spans="1:3">
      <c r="A20" s="55"/>
      <c r="B20" s="56"/>
      <c r="C20" s="57"/>
    </row>
    <row r="21" ht="24" customHeight="1" spans="1:3">
      <c r="A21" s="55"/>
      <c r="B21" s="56"/>
      <c r="C21" s="57"/>
    </row>
    <row r="22" ht="23.25" customHeight="1" spans="1:3">
      <c r="A22" s="55"/>
      <c r="B22" s="56"/>
      <c r="C22" s="57"/>
    </row>
    <row r="23" ht="23.25" customHeight="1" spans="1:3">
      <c r="A23" s="55"/>
      <c r="B23" s="56"/>
      <c r="C23" s="57"/>
    </row>
    <row r="24" ht="26.2" customHeight="1" spans="1:3">
      <c r="A24" s="58"/>
      <c r="B24" s="59" t="s">
        <v>11</v>
      </c>
      <c r="C24" s="60">
        <f>C5</f>
        <v>140000</v>
      </c>
    </row>
    <row r="25" ht="10.9" customHeight="1" spans="1:3">
      <c r="A25" s="61"/>
      <c r="B25" s="61"/>
      <c r="C25" s="61"/>
    </row>
    <row r="26" ht="30.55" customHeight="1" spans="1:3">
      <c r="A26" s="46"/>
      <c r="B26" s="47"/>
      <c r="C26" s="48"/>
    </row>
  </sheetData>
  <mergeCells count="2">
    <mergeCell ref="A2:C2"/>
    <mergeCell ref="A3:B3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tabSelected="1" view="pageBreakPreview" zoomScaleNormal="100" topLeftCell="A10" workbookViewId="0">
      <selection activeCell="E12" sqref="E12"/>
    </sheetView>
  </sheetViews>
  <sheetFormatPr defaultColWidth="9" defaultRowHeight="13.2" outlineLevelCol="7"/>
  <cols>
    <col min="1" max="1" width="10.5092592592593" style="24" customWidth="1"/>
    <col min="2" max="2" width="29.3333333333333" style="24" customWidth="1"/>
    <col min="3" max="3" width="5.84259259259259" style="24" customWidth="1"/>
    <col min="4" max="4" width="9.21296296296296" style="24" customWidth="1"/>
    <col min="5" max="5" width="16.2222222222222" style="24" customWidth="1"/>
    <col min="6" max="6" width="16.0925925925926" style="24" customWidth="1"/>
    <col min="7" max="7" width="11.8055555555556" style="24" customWidth="1"/>
    <col min="8" max="16384" width="9" style="24"/>
  </cols>
  <sheetData>
    <row r="1" ht="17.45" customHeight="1" spans="1:8">
      <c r="A1" s="25"/>
      <c r="B1" s="26"/>
      <c r="C1" s="26"/>
      <c r="D1" s="27"/>
      <c r="E1" s="27"/>
      <c r="F1" s="27"/>
      <c r="G1" s="27"/>
    </row>
    <row r="2" ht="34.2" customHeight="1" spans="1:8">
      <c r="A2" s="28" t="s">
        <v>12</v>
      </c>
      <c r="B2" s="28"/>
      <c r="C2" s="28"/>
      <c r="D2" s="28"/>
      <c r="E2" s="28"/>
      <c r="F2" s="28"/>
      <c r="G2" s="28"/>
    </row>
    <row r="3" ht="30.55" customHeight="1" spans="1:8">
      <c r="A3" s="29" t="s">
        <v>13</v>
      </c>
      <c r="B3" s="29"/>
      <c r="C3" s="29"/>
      <c r="D3" s="29"/>
      <c r="E3" s="29"/>
      <c r="F3" s="30" t="s">
        <v>2</v>
      </c>
      <c r="G3" s="30"/>
    </row>
    <row r="4" ht="40" customHeight="1" spans="1:8">
      <c r="A4" s="31" t="s">
        <v>3</v>
      </c>
      <c r="B4" s="31" t="s">
        <v>14</v>
      </c>
      <c r="C4" s="31" t="s">
        <v>15</v>
      </c>
      <c r="D4" s="31" t="s">
        <v>16</v>
      </c>
      <c r="E4" s="31" t="s">
        <v>17</v>
      </c>
      <c r="F4" s="31" t="s">
        <v>18</v>
      </c>
      <c r="G4" s="31" t="s">
        <v>19</v>
      </c>
    </row>
    <row r="5" ht="23.25" customHeight="1" spans="1:8">
      <c r="A5" s="32">
        <v>1</v>
      </c>
      <c r="B5" s="33" t="s">
        <v>9</v>
      </c>
      <c r="C5" s="32"/>
      <c r="D5" s="34" t="s">
        <v>20</v>
      </c>
      <c r="E5" s="35"/>
      <c r="F5" s="35">
        <f>F6+F11</f>
        <v>80000</v>
      </c>
      <c r="G5" s="33"/>
    </row>
    <row r="6" ht="23.25" customHeight="1" spans="1:8">
      <c r="A6" s="32">
        <v>1.1</v>
      </c>
      <c r="B6" s="33" t="s">
        <v>21</v>
      </c>
      <c r="C6" s="32"/>
      <c r="D6" s="34"/>
      <c r="E6" s="35"/>
      <c r="F6" s="35">
        <f>SUM(F7:F10)</f>
        <v>78000</v>
      </c>
      <c r="G6" s="33"/>
    </row>
    <row r="7" ht="145.45" customHeight="1" spans="1:8">
      <c r="A7" s="32" t="s">
        <v>22</v>
      </c>
      <c r="B7" s="33" t="s">
        <v>23</v>
      </c>
      <c r="C7" s="32" t="s">
        <v>24</v>
      </c>
      <c r="D7" s="35">
        <v>414</v>
      </c>
      <c r="E7" s="36" t="s">
        <v>25</v>
      </c>
      <c r="F7" s="35">
        <f>E7*D7</f>
        <v>74520</v>
      </c>
      <c r="G7" s="33"/>
      <c r="H7" s="37"/>
    </row>
    <row r="8" ht="79.25" customHeight="1" spans="1:8">
      <c r="A8" s="38"/>
      <c r="B8" s="39"/>
      <c r="C8" s="38"/>
      <c r="D8" s="40"/>
      <c r="E8" s="40"/>
      <c r="F8" s="40"/>
      <c r="G8" s="39"/>
    </row>
    <row r="9" ht="60" customHeight="1" spans="1:8">
      <c r="A9" s="41"/>
      <c r="B9" s="42"/>
      <c r="C9" s="41"/>
      <c r="D9" s="43"/>
      <c r="E9" s="43"/>
      <c r="F9" s="43"/>
      <c r="G9" s="42"/>
    </row>
    <row r="10" ht="43.2" spans="1:8">
      <c r="A10" s="41" t="s">
        <v>26</v>
      </c>
      <c r="B10" s="33" t="s">
        <v>27</v>
      </c>
      <c r="C10" s="32" t="s">
        <v>28</v>
      </c>
      <c r="D10" s="34" t="s">
        <v>29</v>
      </c>
      <c r="E10" s="34">
        <f>80000-F12-F7</f>
        <v>3480</v>
      </c>
      <c r="F10" s="43">
        <f>E10*D10</f>
        <v>3480</v>
      </c>
      <c r="G10" s="42"/>
    </row>
    <row r="11" ht="23.25" customHeight="1" spans="1:8">
      <c r="A11" s="32">
        <v>1.2</v>
      </c>
      <c r="B11" s="33" t="s">
        <v>30</v>
      </c>
      <c r="C11" s="32"/>
      <c r="D11" s="35"/>
      <c r="E11" s="35"/>
      <c r="F11" s="35">
        <f>SUM(F12:F12)</f>
        <v>2000</v>
      </c>
      <c r="G11" s="33"/>
    </row>
    <row r="12" ht="23.25" customHeight="1" spans="1:8">
      <c r="A12" s="32" t="s">
        <v>31</v>
      </c>
      <c r="B12" s="33" t="s">
        <v>32</v>
      </c>
      <c r="C12" s="32" t="s">
        <v>28</v>
      </c>
      <c r="D12" s="35">
        <v>1</v>
      </c>
      <c r="E12" s="35">
        <v>2000</v>
      </c>
      <c r="F12" s="35">
        <f>E12*D12</f>
        <v>2000</v>
      </c>
      <c r="G12" s="33"/>
    </row>
    <row r="13" ht="22.55" customHeight="1" spans="1:8">
      <c r="A13" s="32"/>
      <c r="B13" s="33"/>
      <c r="C13" s="32"/>
      <c r="D13" s="32"/>
      <c r="E13" s="44"/>
      <c r="F13" s="44"/>
      <c r="G13" s="32"/>
    </row>
    <row r="14" ht="23.25" customHeight="1" spans="1:8">
      <c r="A14" s="32"/>
      <c r="B14" s="33"/>
      <c r="C14" s="32"/>
      <c r="D14" s="34"/>
      <c r="E14" s="44"/>
      <c r="F14" s="44"/>
      <c r="G14" s="32"/>
    </row>
    <row r="15" ht="22.55" customHeight="1" spans="1:8">
      <c r="A15" s="32"/>
      <c r="B15" s="32"/>
      <c r="C15" s="32"/>
      <c r="D15" s="32"/>
      <c r="E15" s="44"/>
      <c r="F15" s="44"/>
      <c r="G15" s="32"/>
    </row>
    <row r="16" ht="23.25" customHeight="1" spans="1:8">
      <c r="A16" s="32"/>
      <c r="B16" s="32"/>
      <c r="C16" s="32"/>
      <c r="D16" s="32"/>
      <c r="E16" s="44"/>
      <c r="F16" s="44"/>
      <c r="G16" s="32"/>
    </row>
    <row r="17" ht="22.55" customHeight="1" spans="1:7">
      <c r="A17" s="32"/>
      <c r="B17" s="32"/>
      <c r="C17" s="32"/>
      <c r="D17" s="32"/>
      <c r="E17" s="44"/>
      <c r="F17" s="44"/>
      <c r="G17" s="32"/>
    </row>
    <row r="18" ht="23.25" customHeight="1" spans="1:7">
      <c r="A18" s="32"/>
      <c r="B18" s="32"/>
      <c r="C18" s="32"/>
      <c r="D18" s="32"/>
      <c r="E18" s="44"/>
      <c r="F18" s="44"/>
      <c r="G18" s="32"/>
    </row>
    <row r="19" ht="23.25" customHeight="1" spans="1:7">
      <c r="A19" s="32"/>
      <c r="B19" s="32"/>
      <c r="C19" s="32"/>
      <c r="D19" s="32"/>
      <c r="E19" s="44"/>
      <c r="F19" s="44"/>
      <c r="G19" s="32"/>
    </row>
    <row r="20" ht="23.25" customHeight="1" spans="1:7">
      <c r="A20" s="32"/>
      <c r="B20" s="32"/>
      <c r="C20" s="32"/>
      <c r="D20" s="32"/>
      <c r="E20" s="44"/>
      <c r="F20" s="44"/>
      <c r="G20" s="32"/>
    </row>
    <row r="21" ht="22.55" customHeight="1" spans="1:7">
      <c r="A21" s="32"/>
      <c r="B21" s="32"/>
      <c r="C21" s="32"/>
      <c r="D21" s="32"/>
      <c r="E21" s="44"/>
      <c r="F21" s="44"/>
      <c r="G21" s="32"/>
    </row>
    <row r="22" ht="23.25" customHeight="1" spans="1:7">
      <c r="A22" s="32"/>
      <c r="B22" s="32" t="s">
        <v>11</v>
      </c>
      <c r="C22" s="32"/>
      <c r="D22" s="34"/>
      <c r="E22" s="35"/>
      <c r="F22" s="35">
        <f>F5</f>
        <v>80000</v>
      </c>
      <c r="G22" s="33"/>
    </row>
    <row r="23" ht="22.55" customHeight="1" spans="1:7">
      <c r="A23" s="45"/>
      <c r="B23" s="45"/>
      <c r="C23" s="45"/>
      <c r="D23" s="45"/>
      <c r="E23" s="45"/>
      <c r="F23" s="45"/>
      <c r="G23" s="45"/>
    </row>
    <row r="24" ht="23.25" customHeight="1" spans="1:7">
      <c r="A24" s="25"/>
      <c r="B24" s="25"/>
      <c r="C24" s="26"/>
      <c r="D24" s="26"/>
      <c r="E24" s="26"/>
      <c r="F24" s="27"/>
      <c r="G24" s="27"/>
    </row>
  </sheetData>
  <mergeCells count="15">
    <mergeCell ref="B1:C1"/>
    <mergeCell ref="D1:G1"/>
    <mergeCell ref="A2:G2"/>
    <mergeCell ref="A3:E3"/>
    <mergeCell ref="F3:G3"/>
    <mergeCell ref="A24:B24"/>
    <mergeCell ref="C24:E24"/>
    <mergeCell ref="F24:G24"/>
    <mergeCell ref="A7:A9"/>
    <mergeCell ref="B7:B9"/>
    <mergeCell ref="C7:C9"/>
    <mergeCell ref="D7:D9"/>
    <mergeCell ref="E7:E9"/>
    <mergeCell ref="F7:F9"/>
    <mergeCell ref="G7:G9"/>
  </mergeCells>
  <pageMargins left="0.590551181102362" right="0.393700787401575" top="0.393700787401575" bottom="0.47244094488189" header="0" footer="0"/>
  <pageSetup paperSize="9" scale="9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view="pageBreakPreview" zoomScaleNormal="100" topLeftCell="A12" workbookViewId="0">
      <selection activeCell="E15" sqref="E15"/>
    </sheetView>
  </sheetViews>
  <sheetFormatPr defaultColWidth="9" defaultRowHeight="13.2"/>
  <cols>
    <col min="1" max="1" width="10.5092592592593" style="1" customWidth="1"/>
    <col min="2" max="2" width="29.3333333333333" style="1" customWidth="1"/>
    <col min="3" max="3" width="5.84259259259259" style="1" customWidth="1"/>
    <col min="4" max="4" width="9.77777777777778" style="2" customWidth="1"/>
    <col min="5" max="5" width="16.2222222222222" style="2" customWidth="1"/>
    <col min="6" max="6" width="16.0925925925926" style="2" customWidth="1"/>
    <col min="7" max="7" width="11.8055555555556" style="1" customWidth="1"/>
    <col min="8" max="16384" width="9" style="1"/>
  </cols>
  <sheetData>
    <row r="1" ht="17.45" customHeight="1" spans="1:9">
      <c r="A1" s="3"/>
      <c r="B1" s="4"/>
      <c r="C1" s="4"/>
      <c r="D1" s="5"/>
      <c r="E1" s="5"/>
      <c r="F1" s="5"/>
      <c r="G1" s="6"/>
    </row>
    <row r="2" ht="34.2" customHeight="1" spans="1:9">
      <c r="A2" s="7" t="s">
        <v>12</v>
      </c>
      <c r="B2" s="7"/>
      <c r="C2" s="7"/>
      <c r="D2" s="8"/>
      <c r="E2" s="8"/>
      <c r="F2" s="8"/>
      <c r="G2" s="7"/>
    </row>
    <row r="3" ht="30.55" customHeight="1" spans="1:9">
      <c r="A3" s="9" t="s">
        <v>13</v>
      </c>
      <c r="B3" s="9"/>
      <c r="C3" s="9"/>
      <c r="D3" s="10"/>
      <c r="E3" s="10"/>
      <c r="F3" s="11" t="s">
        <v>2</v>
      </c>
      <c r="G3" s="12"/>
    </row>
    <row r="4" ht="40" customHeight="1" spans="1:9">
      <c r="A4" s="13" t="s">
        <v>3</v>
      </c>
      <c r="B4" s="13" t="s">
        <v>14</v>
      </c>
      <c r="C4" s="13" t="s">
        <v>15</v>
      </c>
      <c r="D4" s="14" t="s">
        <v>16</v>
      </c>
      <c r="E4" s="14" t="s">
        <v>17</v>
      </c>
      <c r="F4" s="14" t="s">
        <v>18</v>
      </c>
      <c r="G4" s="13" t="s">
        <v>19</v>
      </c>
    </row>
    <row r="5" ht="22.55" customHeight="1" spans="1:9">
      <c r="A5" s="15">
        <v>2</v>
      </c>
      <c r="B5" s="16" t="s">
        <v>10</v>
      </c>
      <c r="C5" s="15"/>
      <c r="D5" s="17" t="s">
        <v>20</v>
      </c>
      <c r="E5" s="17"/>
      <c r="F5" s="17">
        <f>F6+F14+F17</f>
        <v>60000</v>
      </c>
      <c r="G5" s="16"/>
    </row>
    <row r="6" ht="22.55" customHeight="1" spans="1:9">
      <c r="A6" s="15">
        <v>2.1</v>
      </c>
      <c r="B6" s="16" t="s">
        <v>21</v>
      </c>
      <c r="C6" s="15"/>
      <c r="D6" s="17"/>
      <c r="E6" s="17"/>
      <c r="F6" s="17">
        <f>SUM(F7:F13)</f>
        <v>57664.5</v>
      </c>
      <c r="G6" s="16"/>
    </row>
    <row r="7" ht="28.35" customHeight="1" spans="1:9">
      <c r="A7" s="15" t="s">
        <v>33</v>
      </c>
      <c r="B7" s="16" t="s">
        <v>34</v>
      </c>
      <c r="C7" s="15" t="s">
        <v>35</v>
      </c>
      <c r="D7" s="17" t="s">
        <v>36</v>
      </c>
      <c r="E7" s="17">
        <v>2.78</v>
      </c>
      <c r="F7" s="17">
        <f t="shared" ref="F7:F13" si="0">E7*D7</f>
        <v>1946</v>
      </c>
      <c r="G7" s="16"/>
    </row>
    <row r="8" ht="27.65" customHeight="1" spans="1:9">
      <c r="A8" s="15" t="s">
        <v>37</v>
      </c>
      <c r="B8" s="16" t="s">
        <v>38</v>
      </c>
      <c r="C8" s="15" t="s">
        <v>35</v>
      </c>
      <c r="D8" s="17" t="s">
        <v>39</v>
      </c>
      <c r="E8" s="17" t="s">
        <v>40</v>
      </c>
      <c r="F8" s="17">
        <f t="shared" si="0"/>
        <v>514.5</v>
      </c>
      <c r="G8" s="16"/>
    </row>
    <row r="9" ht="42.9" customHeight="1" spans="1:9">
      <c r="A9" s="15" t="s">
        <v>41</v>
      </c>
      <c r="B9" s="16" t="s">
        <v>42</v>
      </c>
      <c r="C9" s="15" t="s">
        <v>43</v>
      </c>
      <c r="D9" s="17">
        <f>2700*3</f>
        <v>8100</v>
      </c>
      <c r="E9" s="17" t="s">
        <v>44</v>
      </c>
      <c r="F9" s="17">
        <f t="shared" si="0"/>
        <v>4050</v>
      </c>
      <c r="G9" s="16"/>
      <c r="I9" s="18"/>
    </row>
    <row r="10" ht="57.45" customHeight="1" spans="1:9">
      <c r="A10" s="15" t="s">
        <v>45</v>
      </c>
      <c r="B10" s="16" t="s">
        <v>46</v>
      </c>
      <c r="C10" s="15" t="s">
        <v>43</v>
      </c>
      <c r="D10" s="17">
        <v>2700</v>
      </c>
      <c r="E10" s="17">
        <v>2.08</v>
      </c>
      <c r="F10" s="17">
        <f t="shared" si="0"/>
        <v>5616</v>
      </c>
      <c r="G10" s="16"/>
    </row>
    <row r="11" ht="57.45" customHeight="1" spans="1:9">
      <c r="A11" s="15" t="s">
        <v>47</v>
      </c>
      <c r="B11" s="16" t="s">
        <v>48</v>
      </c>
      <c r="C11" s="15" t="s">
        <v>43</v>
      </c>
      <c r="D11" s="17">
        <f>12000*3</f>
        <v>36000</v>
      </c>
      <c r="E11" s="17">
        <v>0.4</v>
      </c>
      <c r="F11" s="17">
        <f t="shared" si="0"/>
        <v>14400</v>
      </c>
      <c r="G11" s="16"/>
      <c r="I11" s="18"/>
    </row>
    <row r="12" ht="57.45" customHeight="1" spans="1:9">
      <c r="A12" s="15" t="s">
        <v>49</v>
      </c>
      <c r="B12" s="16" t="s">
        <v>50</v>
      </c>
      <c r="C12" s="15" t="s">
        <v>24</v>
      </c>
      <c r="D12" s="17" t="s">
        <v>51</v>
      </c>
      <c r="E12" s="17" t="s">
        <v>52</v>
      </c>
      <c r="F12" s="17">
        <f t="shared" si="0"/>
        <v>2800</v>
      </c>
      <c r="G12" s="16"/>
    </row>
    <row r="13" ht="57.45" customHeight="1" spans="1:9">
      <c r="A13" s="15" t="s">
        <v>53</v>
      </c>
      <c r="B13" s="16" t="s">
        <v>54</v>
      </c>
      <c r="C13" s="15" t="s">
        <v>55</v>
      </c>
      <c r="D13" s="17" t="s">
        <v>56</v>
      </c>
      <c r="E13" s="17">
        <v>94.46</v>
      </c>
      <c r="F13" s="17">
        <f t="shared" si="0"/>
        <v>28338</v>
      </c>
      <c r="G13" s="16"/>
    </row>
    <row r="14" ht="27.65" customHeight="1" spans="1:9">
      <c r="A14" s="15">
        <v>2.2</v>
      </c>
      <c r="B14" s="16" t="s">
        <v>30</v>
      </c>
      <c r="C14" s="15"/>
      <c r="D14" s="17"/>
      <c r="E14" s="17"/>
      <c r="F14" s="17">
        <f>SUM(F15:F16)</f>
        <v>2335.5</v>
      </c>
      <c r="G14" s="16"/>
    </row>
    <row r="15" ht="72" spans="1:9">
      <c r="A15" s="15" t="s">
        <v>57</v>
      </c>
      <c r="B15" s="16" t="s">
        <v>58</v>
      </c>
      <c r="C15" s="15" t="s">
        <v>28</v>
      </c>
      <c r="D15" s="17">
        <v>1</v>
      </c>
      <c r="E15" s="17">
        <v>835.5</v>
      </c>
      <c r="F15" s="17">
        <f>E15*D15</f>
        <v>835.5</v>
      </c>
      <c r="G15" s="19" t="s">
        <v>59</v>
      </c>
    </row>
    <row r="16" ht="22.55" customHeight="1" spans="1:9">
      <c r="A16" s="15" t="s">
        <v>60</v>
      </c>
      <c r="B16" s="16" t="s">
        <v>32</v>
      </c>
      <c r="C16" s="15" t="s">
        <v>28</v>
      </c>
      <c r="D16" s="17">
        <v>1</v>
      </c>
      <c r="E16" s="17">
        <v>1500</v>
      </c>
      <c r="F16" s="17">
        <f>E16*D16</f>
        <v>1500</v>
      </c>
      <c r="G16" s="15"/>
    </row>
    <row r="17" ht="22.55" customHeight="1" spans="1:7">
      <c r="A17" s="15"/>
      <c r="B17" s="16"/>
      <c r="C17" s="15"/>
      <c r="D17" s="20"/>
      <c r="E17" s="20"/>
      <c r="F17" s="20"/>
      <c r="G17" s="15"/>
    </row>
    <row r="18" ht="23.25" customHeight="1" spans="1:7">
      <c r="A18" s="15"/>
      <c r="B18" s="16"/>
      <c r="C18" s="15"/>
      <c r="D18" s="17"/>
      <c r="E18" s="20"/>
      <c r="F18" s="20"/>
      <c r="G18" s="15"/>
    </row>
    <row r="19" ht="22.55" customHeight="1" spans="1:7">
      <c r="A19" s="15"/>
      <c r="B19" s="15"/>
      <c r="C19" s="15"/>
      <c r="D19" s="20"/>
      <c r="E19" s="20"/>
      <c r="F19" s="20"/>
      <c r="G19" s="15"/>
    </row>
    <row r="20" ht="23.25" customHeight="1" spans="1:7">
      <c r="A20" s="15"/>
      <c r="B20" s="15"/>
      <c r="C20" s="15"/>
      <c r="D20" s="20"/>
      <c r="E20" s="20"/>
      <c r="F20" s="20"/>
      <c r="G20" s="15"/>
    </row>
    <row r="21" ht="22.55" customHeight="1" spans="1:7">
      <c r="A21" s="15"/>
      <c r="B21" s="15"/>
      <c r="C21" s="15"/>
      <c r="D21" s="20"/>
      <c r="E21" s="20"/>
      <c r="F21" s="20"/>
      <c r="G21" s="15"/>
    </row>
    <row r="22" ht="23.25" customHeight="1" spans="1:7">
      <c r="A22" s="15"/>
      <c r="B22" s="15"/>
      <c r="C22" s="15"/>
      <c r="D22" s="20"/>
      <c r="E22" s="20"/>
      <c r="F22" s="20"/>
      <c r="G22" s="15"/>
    </row>
    <row r="23" ht="22.55" customHeight="1" spans="1:7">
      <c r="A23" s="15"/>
      <c r="B23" s="15"/>
      <c r="C23" s="15"/>
      <c r="D23" s="20"/>
      <c r="E23" s="20"/>
      <c r="F23" s="20"/>
      <c r="G23" s="15"/>
    </row>
    <row r="24" ht="23.25" customHeight="1" spans="1:7">
      <c r="A24" s="15"/>
      <c r="B24" s="15" t="s">
        <v>11</v>
      </c>
      <c r="C24" s="15"/>
      <c r="D24" s="17"/>
      <c r="E24" s="17"/>
      <c r="F24" s="17">
        <f>F5</f>
        <v>60000</v>
      </c>
      <c r="G24" s="16"/>
    </row>
    <row r="25" ht="22.55" customHeight="1" spans="1:7">
      <c r="A25" s="21"/>
      <c r="B25" s="21"/>
      <c r="C25" s="21"/>
      <c r="D25" s="22"/>
      <c r="E25" s="22"/>
      <c r="F25" s="22"/>
      <c r="G25" s="21"/>
    </row>
    <row r="26" ht="23.25" customHeight="1" spans="1:7">
      <c r="A26" s="3"/>
      <c r="B26" s="3"/>
      <c r="C26" s="4"/>
      <c r="D26" s="23"/>
      <c r="E26" s="23"/>
      <c r="F26" s="5"/>
      <c r="G26" s="6"/>
    </row>
  </sheetData>
  <mergeCells count="8">
    <mergeCell ref="B1:C1"/>
    <mergeCell ref="D1:G1"/>
    <mergeCell ref="A2:G2"/>
    <mergeCell ref="A3:E3"/>
    <mergeCell ref="F3:G3"/>
    <mergeCell ref="A26:B26"/>
    <mergeCell ref="C26:E26"/>
    <mergeCell ref="F26:G26"/>
  </mergeCells>
  <pageMargins left="0.590551181102362" right="0.393700787401575" top="0.393700787401575" bottom="0.47244094488189" header="0" footer="0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Stimulsoft</Company>
  <Application>Stimulsoft Reports 2024.3.1 from 13 June 2024, .NET 4.5.2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1.1 工程项目总价表3</vt:lpstr>
      <vt:lpstr>1.2 控制价-分类分项工程量清单计价表(垃圾围闸治理)</vt:lpstr>
      <vt:lpstr>1.2 控制价-分类分项工程量清单计价表(工程管理)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cp:lastModifiedBy>张军</cp:lastModifiedBy>
  <dcterms:created xsi:type="dcterms:W3CDTF">2026-01-10T02:56:00Z</dcterms:created>
  <dcterms:modified xsi:type="dcterms:W3CDTF">2026-01-14T23:31:12Z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99ACFC84CD3A44EC807F9697D4A1890F_12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