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3" activeTab="3"/>
  </bookViews>
  <sheets>
    <sheet name="1.1 工程项目总价表3" sheetId="1" r:id="rId1"/>
    <sheet name="1.2 控制价-分类分项工程量清单计价表(水闸保养)" sheetId="5" r:id="rId2"/>
    <sheet name="1.2 控制价-分类分项工程量清单计价表(垃圾围闸治理)" sheetId="2" r:id="rId3"/>
    <sheet name="1.2 控制价-分类分项工程量清单计价表(工程管理)" sheetId="4" r:id="rId4"/>
    <sheet name="1.2 控制价-分类分项工程量清单计价表(工程管理) (2)" sheetId="6" r:id="rId5"/>
  </sheets>
  <definedNames>
    <definedName name="_xlnm.Print_Area" localSheetId="0">'1.1 工程项目总价表3'!$A$1:$C$26</definedName>
    <definedName name="_xlnm.Print_Area" localSheetId="2">'1.2 控制价-分类分项工程量清单计价表(垃圾围闸治理)'!$A$1:$G$26</definedName>
    <definedName name="_xlnm.Print_Area" localSheetId="3">'1.2 控制价-分类分项工程量清单计价表(工程管理)'!$A$1:$G$40</definedName>
    <definedName name="_xlnm.Print_Area" localSheetId="1">'1.2 控制价-分类分项工程量清单计价表(水闸保养)'!$A$1:$G$27</definedName>
    <definedName name="_xlnm.Print_Area" localSheetId="4">'1.2 控制价-分类分项工程量清单计价表(工程管理) (2)'!$A$1:$G$24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<sst xmlns="http://schemas.openxmlformats.org/spreadsheetml/2006/main" count="195" uniqueCount="113">
  <si>
    <t>工程项目总价表</t>
  </si>
  <si>
    <t>合同编号：
工程名称：2026年省淮河局水闸日常维护项目（第3包王家坝闸）</t>
  </si>
  <si>
    <t>第1页 共1页</t>
  </si>
  <si>
    <t>序号</t>
  </si>
  <si>
    <t>工程项目名称</t>
  </si>
  <si>
    <t>金额（元）</t>
  </si>
  <si>
    <t>一</t>
  </si>
  <si>
    <t>分类分项</t>
  </si>
  <si>
    <t>1</t>
  </si>
  <si>
    <t>水闸保养保洁</t>
  </si>
  <si>
    <t>垃圾围闸治理</t>
  </si>
  <si>
    <t>工程管理区绿化</t>
  </si>
  <si>
    <t>管理区道路维修</t>
  </si>
  <si>
    <t>合计</t>
  </si>
  <si>
    <t>分类分项工程量清单计价表(建筑工程)</t>
  </si>
  <si>
    <t>工程名称：2026年省淮河局水闸日常维护项目（第3包王家坝闸）</t>
  </si>
  <si>
    <t>项目名称</t>
  </si>
  <si>
    <t>计量
单位</t>
  </si>
  <si>
    <t>工程
数量</t>
  </si>
  <si>
    <t>单价（元）</t>
  </si>
  <si>
    <t>合价（元）</t>
  </si>
  <si>
    <t>备注</t>
  </si>
  <si>
    <t/>
  </si>
  <si>
    <t>建筑工程</t>
  </si>
  <si>
    <t>1.1.1</t>
  </si>
  <si>
    <t>水闸定期养护（汛前，叠梁门汛前养护及试吊装一次）</t>
  </si>
  <si>
    <t>孔</t>
  </si>
  <si>
    <t>1.1.2</t>
  </si>
  <si>
    <t>水闸定期养护（汛后）</t>
  </si>
  <si>
    <t>1.1.3</t>
  </si>
  <si>
    <t>启闭机房等日常保洁（启闭机房、桥头堡、管理房、防汛仓库及管理房等日常保洁，建筑面积约3250平方米；管理范围内路面、设施设备等日常保洁，管理面积约26000平方米；要求长期驻场用工每日不少于3人）</t>
  </si>
  <si>
    <t>月</t>
  </si>
  <si>
    <t>1.1.4</t>
  </si>
  <si>
    <t>工程巡查巡视（要求长期驻场用工每日不少于1人。具体要求以合同甲方要求为准）</t>
  </si>
  <si>
    <t>1.1.5</t>
  </si>
  <si>
    <t>工程应急维修（包含水电应急维修，突击任务等,含维修零星材料）</t>
  </si>
  <si>
    <t>工日</t>
  </si>
  <si>
    <t>措施项目</t>
  </si>
  <si>
    <t>1.2.1</t>
  </si>
  <si>
    <t>安全生产费用</t>
  </si>
  <si>
    <t>项</t>
  </si>
  <si>
    <t>2.1.1</t>
  </si>
  <si>
    <t>人工清理漂浮物、垃圾、淤泥等（按甲方需求开展，上下游500m范围内漂浮物清理，护坡范围内岸坡清理，保持常态化河面整洁、无漂浮物。每次垃圾围闸治理不超过3工日（每天工作时间不少于8小时方为1工日），具体数量据实结算，超过工日数量不再计费，如单次水闸垃圾围闸治理作业不合格，则乙方无条件整改，直至整改合格方可支付本次费用。该工日单价为综合单价，包含人工、必备材料（包括不限于救生衣、安全绳、机械消耗油料等）、必备机械（挖掘机、船舶、运输车等）、意外保险、税金、临时工程等）</t>
  </si>
  <si>
    <t>180.00</t>
  </si>
  <si>
    <t>2.2.1</t>
  </si>
  <si>
    <t>第1页 共2页</t>
  </si>
  <si>
    <t>3.1.1</t>
  </si>
  <si>
    <t>管理区乔木修整（一年不少于2次）</t>
  </si>
  <si>
    <t>株*次</t>
  </si>
  <si>
    <t>700.00</t>
  </si>
  <si>
    <t>3.1.2</t>
  </si>
  <si>
    <t>管理区乔木涂白（一年不少于1次）</t>
  </si>
  <si>
    <t>350.00</t>
  </si>
  <si>
    <t>1.47</t>
  </si>
  <si>
    <t>3.1.3</t>
  </si>
  <si>
    <t>低矮灌木修剪（一年不少于8次）</t>
  </si>
  <si>
    <t>m2*次</t>
  </si>
  <si>
    <t>0.50</t>
  </si>
  <si>
    <t>3.1.4</t>
  </si>
  <si>
    <t>低矮灌木病虫害防治（一年不少于1次）</t>
  </si>
  <si>
    <t>1200.00</t>
  </si>
  <si>
    <t>3.1.5</t>
  </si>
  <si>
    <t>管理区草坪养护（浇水、施肥、除杂等，一年不少于9次）</t>
  </si>
  <si>
    <t>3.1.6</t>
  </si>
  <si>
    <t>晚樱栽植（种类及位置：治水文化园及周边；地径：10cm；株高、冠径：高200cm，冠幅150cm；每株加1KG基肥；全冠，冠型饱满，不偏冠；养护期一年，含养护、支撑等）</t>
  </si>
  <si>
    <t>棵</t>
  </si>
  <si>
    <t>2.00</t>
  </si>
  <si>
    <t>345.98</t>
  </si>
  <si>
    <t>3.1.7</t>
  </si>
  <si>
    <t>花卉栽植（具体品种现场确定，保持四季花开，含养护等）</t>
  </si>
  <si>
    <t>m2</t>
  </si>
  <si>
    <t>24.00</t>
  </si>
  <si>
    <t>3.1.8</t>
  </si>
  <si>
    <t>小叶栀子花球栽植（种类：小栀子花球；高度1.0米；冠幅1.0米；养护期：养护期一年，含养护、支撑等）</t>
  </si>
  <si>
    <t>株</t>
  </si>
  <si>
    <t>83.06</t>
  </si>
  <si>
    <t>3.1.9</t>
  </si>
  <si>
    <t>盆花1栽植（品名及规格：幸福树、发财树、橡皮树（黑金刚）、水杉、巴西木、南洋杉、朴树、鹤望兰、青檀、乌桕、苏铁等，总高度150~180cm；花盆材质及规格：陶瓷，盆口内径35~60cm，盆高40~60cm；养护期：一年，含养护等）</t>
  </si>
  <si>
    <t>15.00</t>
  </si>
  <si>
    <t>172.80</t>
  </si>
  <si>
    <t>3.1.10</t>
  </si>
  <si>
    <t>盆花2栽植（品名及规格：龙须树（龙血树）、鹅掌柴（大叶伞）、散尾葵等，总高度100cm；花盆材质及规格：陶瓷，盆口内径35~40cm，盆高40~45cm；养护期：一年，含养护等）</t>
  </si>
  <si>
    <t>6.00</t>
  </si>
  <si>
    <t>123.99</t>
  </si>
  <si>
    <t>3.1.11</t>
  </si>
  <si>
    <t>盆花3栽植（品名及规格：文竹、万年青（黛粉色）、袖珍椰子、龟背竹、君子兰、仙客来、红掌、旱伞草、凤梨（红星/粉掌类）等，总高度60cm；花盆材质及规格：陶瓷，盆口内径20cm，盆高30cm；养护期：一年，含养护等）</t>
  </si>
  <si>
    <t>10.00</t>
  </si>
  <si>
    <t>第2页 共2页</t>
  </si>
  <si>
    <t>3.2.1</t>
  </si>
  <si>
    <t>临时工程（完成本工程所需要的全部临时工作，包括但不限于临时房屋、施工交通、施工水电、施工期水保环保、施工机具、吊车、悬臂车等全部内容）</t>
  </si>
  <si>
    <t>总价承包</t>
  </si>
  <si>
    <t>3.2.2</t>
  </si>
  <si>
    <t>4.1.1</t>
  </si>
  <si>
    <t>安砌路缘石（材料品种、规格：150厚300*900mm  芝麻灰光面花岗岩路牙；高出路120mm；30厚1：3干硬性水泥砂浆结合层；100厚C25砼垫层；其他：含原路缘石拆除，挖槽）</t>
  </si>
  <si>
    <t>m</t>
  </si>
  <si>
    <t>50.00</t>
  </si>
  <si>
    <t>4.1.2</t>
  </si>
  <si>
    <t>安砌路平石（材料种类：芝麻灰火烧水洗面花岗岩；材料规格：300*150*25mm；结合层材料种类、厚度：30厚1：3干硬性水泥砂浆；其他：原路面材料拆除）</t>
  </si>
  <si>
    <t>96.40</t>
  </si>
  <si>
    <t>4.1.3</t>
  </si>
  <si>
    <t>沥青混凝土（沥青混凝土种类：5-10沥青面层（下铺含沥青粘层）；细粒AC-10(C)(玄武岩）；厚度：30mm；其它：与原路面接头处切割、路面划线等）</t>
  </si>
  <si>
    <t>4.1.4</t>
  </si>
  <si>
    <t>雨水收集井（井尺寸：长*宽*深：500*300*600mm；材质：12砖砌墙，砼垫层10cm，内插长500mm、直径300mmHDPE双壁波纹管；盖板：铸铁井盖；其他：开挖破除路面、恢复）</t>
  </si>
  <si>
    <t>个</t>
  </si>
  <si>
    <t>5.00</t>
  </si>
  <si>
    <t>4.1.5</t>
  </si>
  <si>
    <t>雨水收集井维修（抬高井壁，更换铸铁井盖）</t>
  </si>
  <si>
    <t>3.00</t>
  </si>
  <si>
    <t>4.1.6</t>
  </si>
  <si>
    <t>沉淀池维修（抬高井壁，更换铸铁井盖）</t>
  </si>
  <si>
    <t>4.2.1</t>
  </si>
  <si>
    <t>临时工程（完成本工程所需要的全部临时工作，包括但不限于临时房屋、施工交通、施工水电、施工期水保环保等全部内容）</t>
  </si>
  <si>
    <t>4.2.2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</si>
</sst>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0"/>
      <color rgb="FF000000"/>
      <name val="Arial"/>
      <charset val="1"/>
    </font>
    <font>
      <b/>
      <sz val="8.5"/>
      <color rgb="FF000000"/>
      <name val="黑体"/>
      <charset val="1"/>
    </font>
    <font>
      <b/>
      <sz val="16"/>
      <color rgb="FF000000"/>
      <name val="宋体"/>
      <charset val="1"/>
    </font>
    <font>
      <b/>
      <sz val="9"/>
      <color rgb="FF000000"/>
      <name val="黑体"/>
      <charset val="1"/>
    </font>
    <font>
      <b/>
      <sz val="10.5"/>
      <color rgb="FF000000"/>
      <name val="宋体"/>
      <charset val="1"/>
    </font>
    <font>
      <sz val="10.5"/>
      <color rgb="FF000000"/>
      <name val="宋体"/>
      <charset val="1"/>
    </font>
    <font>
      <sz val="10"/>
      <name val="Arial"/>
      <charset val="1"/>
    </font>
    <font>
      <b/>
      <sz val="8.5"/>
      <name val="黑体"/>
      <charset val="1"/>
    </font>
    <font>
      <b/>
      <sz val="16"/>
      <name val="宋体"/>
      <charset val="1"/>
    </font>
    <font>
      <b/>
      <sz val="9"/>
      <name val="黑体"/>
      <charset val="1"/>
    </font>
    <font>
      <b/>
      <sz val="10.5"/>
      <name val="宋体"/>
      <charset val="1"/>
    </font>
    <font>
      <sz val="10.5"/>
      <name val="宋体"/>
      <charset val="1"/>
    </font>
    <font>
      <sz val="1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6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7"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6" fillId="0" borderId="0" xfId="0" applyFont="1" applyFill="1" applyAlignment="1">
      <alignment horizontal="left"/>
    </xf>
    <xf numFmtId="176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left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176" fontId="6" fillId="0" borderId="4" xfId="0" applyNumberFormat="1" applyFont="1" applyFill="1" applyBorder="1" applyAlignment="1">
      <alignment horizontal="left"/>
    </xf>
    <xf numFmtId="176" fontId="7" fillId="0" borderId="0" xfId="0" applyNumberFormat="1" applyFont="1" applyFill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176" fontId="11" fillId="0" borderId="8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selection activeCell="B8" sqref="B8"/>
    </sheetView>
  </sheetViews>
  <sheetFormatPr defaultColWidth="9" defaultRowHeight="13.2" outlineLevelCol="2"/>
  <cols>
    <col min="1" max="1" width="15.1851851851852" customWidth="1"/>
    <col min="2" max="2" width="54.8981481481481" customWidth="1"/>
    <col min="3" max="3" width="24.3981481481481" customWidth="1"/>
  </cols>
  <sheetData>
    <row r="1" ht="5.8" customHeight="1" spans="1:3">
      <c r="A1" s="1"/>
      <c r="B1" s="2"/>
      <c r="C1" s="3"/>
    </row>
    <row r="2" ht="44.35" customHeight="1" spans="1:3">
      <c r="A2" s="4" t="s">
        <v>0</v>
      </c>
      <c r="B2" s="4"/>
      <c r="C2" s="4"/>
    </row>
    <row r="3" ht="42.9" customHeight="1" spans="1:3">
      <c r="A3" s="56" t="s">
        <v>1</v>
      </c>
      <c r="B3" s="56"/>
      <c r="C3" s="57" t="s">
        <v>2</v>
      </c>
    </row>
    <row r="4" ht="40" customHeight="1" spans="1:3">
      <c r="A4" s="58" t="s">
        <v>3</v>
      </c>
      <c r="B4" s="59" t="s">
        <v>4</v>
      </c>
      <c r="C4" s="60" t="s">
        <v>5</v>
      </c>
    </row>
    <row r="5" ht="23.25" customHeight="1" spans="1:3">
      <c r="A5" s="61" t="s">
        <v>6</v>
      </c>
      <c r="B5" s="9" t="s">
        <v>7</v>
      </c>
      <c r="C5" s="62">
        <f>C6+C7+C8+C9</f>
        <v>407000</v>
      </c>
    </row>
    <row r="6" ht="24" customHeight="1" spans="1:3">
      <c r="A6" s="61" t="s">
        <v>8</v>
      </c>
      <c r="B6" s="9" t="s">
        <v>9</v>
      </c>
      <c r="C6" s="62">
        <f>'1.2 控制价-分类分项工程量清单计价表(水闸保养)'!F25</f>
        <v>240000</v>
      </c>
    </row>
    <row r="7" ht="23.25" customHeight="1" spans="1:3">
      <c r="A7" s="61">
        <v>2</v>
      </c>
      <c r="B7" s="9" t="s">
        <v>10</v>
      </c>
      <c r="C7" s="62">
        <f>'1.2 控制价-分类分项工程量清单计价表(垃圾围闸治理)'!F24</f>
        <v>60000</v>
      </c>
    </row>
    <row r="8" ht="23.25" customHeight="1" spans="1:3">
      <c r="A8" s="61">
        <v>3</v>
      </c>
      <c r="B8" s="9" t="s">
        <v>11</v>
      </c>
      <c r="C8" s="62">
        <f>'1.2 控制价-分类分项工程量清单计价表(工程管理)'!F38</f>
        <v>60000</v>
      </c>
    </row>
    <row r="9" ht="23.25" customHeight="1" spans="1:3">
      <c r="A9" s="61">
        <v>4</v>
      </c>
      <c r="B9" s="9" t="s">
        <v>12</v>
      </c>
      <c r="C9" s="62">
        <f>'1.2 控制价-分类分项工程量清单计价表(工程管理) (2)'!F22</f>
        <v>47000</v>
      </c>
    </row>
    <row r="10" ht="24" customHeight="1" spans="1:3">
      <c r="A10" s="61"/>
      <c r="B10" s="9"/>
      <c r="C10" s="62"/>
    </row>
    <row r="11" ht="23.25" customHeight="1" spans="1:3">
      <c r="A11" s="61"/>
      <c r="B11" s="9"/>
      <c r="C11" s="62"/>
    </row>
    <row r="12" ht="23.25" customHeight="1" spans="1:3">
      <c r="A12" s="61"/>
      <c r="B12" s="9"/>
      <c r="C12" s="62"/>
    </row>
    <row r="13" ht="23.25" customHeight="1" spans="1:3">
      <c r="A13" s="61"/>
      <c r="B13" s="9"/>
      <c r="C13" s="62"/>
    </row>
    <row r="14" ht="24" customHeight="1" spans="1:3">
      <c r="A14" s="61"/>
      <c r="B14" s="9"/>
      <c r="C14" s="62"/>
    </row>
    <row r="15" ht="23.25" customHeight="1" spans="1:3">
      <c r="A15" s="61"/>
      <c r="B15" s="9"/>
      <c r="C15" s="62"/>
    </row>
    <row r="16" ht="23.25" customHeight="1" spans="1:3">
      <c r="A16" s="61"/>
      <c r="B16" s="9"/>
      <c r="C16" s="62"/>
    </row>
    <row r="17" ht="23.25" customHeight="1" spans="1:3">
      <c r="A17" s="61"/>
      <c r="B17" s="9"/>
      <c r="C17" s="62"/>
    </row>
    <row r="18" ht="24" customHeight="1" spans="1:3">
      <c r="A18" s="61"/>
      <c r="B18" s="9"/>
      <c r="C18" s="62"/>
    </row>
    <row r="19" ht="23.25" customHeight="1" spans="1:3">
      <c r="A19" s="61"/>
      <c r="B19" s="9"/>
      <c r="C19" s="62"/>
    </row>
    <row r="20" ht="23.25" customHeight="1" spans="1:3">
      <c r="A20" s="61"/>
      <c r="B20" s="9"/>
      <c r="C20" s="62"/>
    </row>
    <row r="21" ht="24" customHeight="1" spans="1:3">
      <c r="A21" s="61"/>
      <c r="B21" s="9"/>
      <c r="C21" s="62"/>
    </row>
    <row r="22" ht="23.25" customHeight="1" spans="1:3">
      <c r="A22" s="61"/>
      <c r="B22" s="9"/>
      <c r="C22" s="62"/>
    </row>
    <row r="23" ht="23.25" customHeight="1" spans="1:3">
      <c r="A23" s="61"/>
      <c r="B23" s="9"/>
      <c r="C23" s="62"/>
    </row>
    <row r="24" ht="26.2" customHeight="1" spans="1:3">
      <c r="A24" s="63"/>
      <c r="B24" s="64" t="s">
        <v>13</v>
      </c>
      <c r="C24" s="65">
        <f>C5</f>
        <v>407000</v>
      </c>
    </row>
    <row r="25" ht="10.9" customHeight="1" spans="1:3">
      <c r="A25" s="66"/>
      <c r="B25" s="66"/>
      <c r="C25" s="66"/>
    </row>
    <row r="26" ht="30.55" customHeight="1" spans="1:3">
      <c r="A26" s="1"/>
      <c r="B26" s="2"/>
      <c r="C26" s="3"/>
    </row>
  </sheetData>
  <mergeCells count="2">
    <mergeCell ref="A2:C2"/>
    <mergeCell ref="A3:B3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view="pageBreakPreview" zoomScale="115" zoomScaleNormal="100" workbookViewId="0">
      <selection activeCell="E13" sqref="E13"/>
    </sheetView>
  </sheetViews>
  <sheetFormatPr defaultColWidth="9" defaultRowHeight="13.2" outlineLevelCol="7"/>
  <cols>
    <col min="1" max="1" width="10.5092592592593" style="17" customWidth="1"/>
    <col min="2" max="2" width="29.3333333333333" style="17" customWidth="1"/>
    <col min="3" max="3" width="5.84259259259259" style="17" customWidth="1"/>
    <col min="4" max="4" width="9.21296296296296" style="18" customWidth="1"/>
    <col min="5" max="5" width="16.2222222222222" style="18" customWidth="1"/>
    <col min="6" max="6" width="16.0925925925926" style="18" customWidth="1"/>
    <col min="7" max="7" width="11.8055555555556" style="17" customWidth="1"/>
    <col min="8" max="16384" width="9" style="17"/>
  </cols>
  <sheetData>
    <row r="1" ht="17.45" customHeight="1" spans="1:8">
      <c r="A1" s="19"/>
      <c r="B1" s="20"/>
      <c r="C1" s="20"/>
      <c r="D1" s="21"/>
      <c r="E1" s="21"/>
      <c r="F1" s="21"/>
      <c r="G1" s="22"/>
    </row>
    <row r="2" ht="34.2" customHeight="1" spans="1:8">
      <c r="A2" s="23" t="s">
        <v>14</v>
      </c>
      <c r="B2" s="23"/>
      <c r="C2" s="23"/>
      <c r="D2" s="24"/>
      <c r="E2" s="24"/>
      <c r="F2" s="24"/>
      <c r="G2" s="23"/>
    </row>
    <row r="3" ht="30.55" customHeight="1" spans="1:8">
      <c r="A3" s="25" t="s">
        <v>15</v>
      </c>
      <c r="B3" s="25"/>
      <c r="C3" s="25"/>
      <c r="D3" s="26"/>
      <c r="E3" s="26"/>
      <c r="F3" s="27" t="s">
        <v>2</v>
      </c>
      <c r="G3" s="28"/>
    </row>
    <row r="4" ht="40" customHeight="1" spans="1:8">
      <c r="A4" s="29" t="s">
        <v>3</v>
      </c>
      <c r="B4" s="29" t="s">
        <v>16</v>
      </c>
      <c r="C4" s="29" t="s">
        <v>17</v>
      </c>
      <c r="D4" s="30" t="s">
        <v>18</v>
      </c>
      <c r="E4" s="30" t="s">
        <v>19</v>
      </c>
      <c r="F4" s="30" t="s">
        <v>20</v>
      </c>
      <c r="G4" s="29" t="s">
        <v>21</v>
      </c>
    </row>
    <row r="5" ht="23.25" customHeight="1" spans="1:8">
      <c r="A5" s="31">
        <v>1</v>
      </c>
      <c r="B5" s="32" t="s">
        <v>9</v>
      </c>
      <c r="C5" s="31"/>
      <c r="D5" s="33" t="s">
        <v>22</v>
      </c>
      <c r="E5" s="33"/>
      <c r="F5" s="33">
        <f>F6+F12+F14</f>
        <v>240000</v>
      </c>
      <c r="G5" s="32"/>
    </row>
    <row r="6" ht="23.25" customHeight="1" spans="1:8">
      <c r="A6" s="31">
        <v>1.1</v>
      </c>
      <c r="B6" s="32" t="s">
        <v>23</v>
      </c>
      <c r="C6" s="31"/>
      <c r="D6" s="33"/>
      <c r="E6" s="33"/>
      <c r="F6" s="33">
        <f>SUM(F7:F11)</f>
        <v>233820</v>
      </c>
      <c r="G6" s="32"/>
    </row>
    <row r="7" ht="42.2" customHeight="1" spans="1:8">
      <c r="A7" s="31" t="s">
        <v>24</v>
      </c>
      <c r="B7" s="32" t="s">
        <v>25</v>
      </c>
      <c r="C7" s="31" t="s">
        <v>26</v>
      </c>
      <c r="D7" s="33">
        <v>13</v>
      </c>
      <c r="E7" s="33">
        <v>2000</v>
      </c>
      <c r="F7" s="33">
        <f>E7*D7</f>
        <v>26000</v>
      </c>
      <c r="G7" s="32"/>
    </row>
    <row r="8" ht="25" customHeight="1" spans="1:8">
      <c r="A8" s="31" t="s">
        <v>27</v>
      </c>
      <c r="B8" s="32" t="s">
        <v>28</v>
      </c>
      <c r="C8" s="31" t="s">
        <v>26</v>
      </c>
      <c r="D8" s="33">
        <v>13</v>
      </c>
      <c r="E8" s="33">
        <v>1100</v>
      </c>
      <c r="F8" s="33">
        <f>E8*D8</f>
        <v>14300</v>
      </c>
      <c r="G8" s="32"/>
    </row>
    <row r="9" ht="100.8" spans="1:8">
      <c r="A9" s="31" t="s">
        <v>29</v>
      </c>
      <c r="B9" s="32" t="s">
        <v>30</v>
      </c>
      <c r="C9" s="31" t="s">
        <v>31</v>
      </c>
      <c r="D9" s="33">
        <v>12</v>
      </c>
      <c r="E9" s="33">
        <f>120*30*3</f>
        <v>10800</v>
      </c>
      <c r="F9" s="33">
        <f>E9*D9</f>
        <v>129600</v>
      </c>
      <c r="G9" s="32"/>
    </row>
    <row r="10" ht="43.2" spans="1:8">
      <c r="A10" s="31" t="s">
        <v>32</v>
      </c>
      <c r="B10" s="32" t="s">
        <v>33</v>
      </c>
      <c r="C10" s="31" t="s">
        <v>31</v>
      </c>
      <c r="D10" s="33">
        <v>12</v>
      </c>
      <c r="E10" s="33">
        <f>120*30*1</f>
        <v>3600</v>
      </c>
      <c r="F10" s="33">
        <f>E10*D10</f>
        <v>43200</v>
      </c>
      <c r="G10" s="32"/>
    </row>
    <row r="11" ht="43.2" spans="1:8">
      <c r="A11" s="31" t="s">
        <v>34</v>
      </c>
      <c r="B11" s="32" t="s">
        <v>35</v>
      </c>
      <c r="C11" s="31" t="s">
        <v>36</v>
      </c>
      <c r="D11" s="33">
        <v>148</v>
      </c>
      <c r="E11" s="33">
        <v>140</v>
      </c>
      <c r="F11" s="33">
        <f>E11*D11</f>
        <v>20720</v>
      </c>
      <c r="G11" s="32"/>
      <c r="H11" s="34"/>
    </row>
    <row r="12" ht="23.25" customHeight="1" spans="1:8">
      <c r="A12" s="31">
        <v>1.2</v>
      </c>
      <c r="B12" s="32" t="s">
        <v>37</v>
      </c>
      <c r="C12" s="31"/>
      <c r="D12" s="33"/>
      <c r="E12" s="33"/>
      <c r="F12" s="33">
        <f>SUM(F13:F13)</f>
        <v>6180</v>
      </c>
      <c r="G12" s="31"/>
    </row>
    <row r="13" ht="22.55" customHeight="1" spans="1:8">
      <c r="A13" s="31" t="s">
        <v>38</v>
      </c>
      <c r="B13" s="32" t="s">
        <v>39</v>
      </c>
      <c r="C13" s="31" t="s">
        <v>40</v>
      </c>
      <c r="D13" s="33">
        <v>1</v>
      </c>
      <c r="E13" s="33">
        <v>6180</v>
      </c>
      <c r="F13" s="33">
        <f>E13*D13</f>
        <v>6180</v>
      </c>
      <c r="G13" s="31"/>
    </row>
    <row r="14" ht="23.25" customHeight="1" spans="1:8">
      <c r="A14" s="31"/>
      <c r="B14" s="32"/>
      <c r="C14" s="31"/>
      <c r="D14" s="45"/>
      <c r="E14" s="45"/>
      <c r="F14" s="45"/>
      <c r="G14" s="31"/>
    </row>
    <row r="15" ht="22.55" customHeight="1" spans="1:8">
      <c r="A15" s="31"/>
      <c r="B15" s="32"/>
      <c r="C15" s="31"/>
      <c r="D15" s="33"/>
      <c r="E15" s="45"/>
      <c r="F15" s="45"/>
      <c r="G15" s="31"/>
    </row>
    <row r="16" ht="23.25" customHeight="1" spans="1:8">
      <c r="A16" s="31"/>
      <c r="B16" s="31"/>
      <c r="C16" s="31"/>
      <c r="D16" s="45"/>
      <c r="E16" s="45"/>
      <c r="F16" s="45"/>
      <c r="G16" s="31"/>
    </row>
    <row r="17" ht="22.55" customHeight="1" spans="1:7">
      <c r="A17" s="31"/>
      <c r="B17" s="31"/>
      <c r="C17" s="31"/>
      <c r="D17" s="45"/>
      <c r="E17" s="45"/>
      <c r="F17" s="45"/>
      <c r="G17" s="31"/>
    </row>
    <row r="18" ht="23.25" customHeight="1" spans="1:7">
      <c r="A18" s="31"/>
      <c r="B18" s="31"/>
      <c r="C18" s="31"/>
      <c r="D18" s="45"/>
      <c r="E18" s="45"/>
      <c r="F18" s="45"/>
      <c r="G18" s="31"/>
    </row>
    <row r="19" ht="22.55" customHeight="1" spans="1:7">
      <c r="A19" s="31"/>
      <c r="B19" s="31"/>
      <c r="C19" s="31"/>
      <c r="D19" s="45"/>
      <c r="E19" s="45"/>
      <c r="F19" s="45"/>
      <c r="G19" s="31"/>
    </row>
    <row r="20" ht="23.25" customHeight="1" spans="1:7">
      <c r="A20" s="31"/>
      <c r="B20" s="31"/>
      <c r="C20" s="31"/>
      <c r="D20" s="45"/>
      <c r="E20" s="45"/>
      <c r="F20" s="45"/>
      <c r="G20" s="31"/>
    </row>
    <row r="21" ht="22.55" customHeight="1" spans="1:7">
      <c r="A21" s="31"/>
      <c r="B21" s="31"/>
      <c r="C21" s="31"/>
      <c r="D21" s="45"/>
      <c r="E21" s="45"/>
      <c r="F21" s="45"/>
      <c r="G21" s="31"/>
    </row>
    <row r="22" ht="23.25" customHeight="1" spans="1:7">
      <c r="A22" s="31"/>
      <c r="B22" s="31"/>
      <c r="C22" s="31"/>
      <c r="D22" s="45"/>
      <c r="E22" s="45"/>
      <c r="F22" s="45"/>
      <c r="G22" s="31"/>
    </row>
    <row r="23" ht="22.55" customHeight="1" spans="1:7">
      <c r="A23" s="31"/>
      <c r="B23" s="31"/>
      <c r="C23" s="31"/>
      <c r="D23" s="45"/>
      <c r="E23" s="45"/>
      <c r="F23" s="45"/>
      <c r="G23" s="31"/>
    </row>
    <row r="24" ht="22.55" customHeight="1" spans="1:7">
      <c r="A24" s="31"/>
      <c r="B24" s="31"/>
      <c r="C24" s="31"/>
      <c r="D24" s="45"/>
      <c r="E24" s="45"/>
      <c r="F24" s="45"/>
      <c r="G24" s="31"/>
    </row>
    <row r="25" ht="23.25" customHeight="1" spans="1:7">
      <c r="A25" s="31"/>
      <c r="B25" s="31" t="s">
        <v>13</v>
      </c>
      <c r="C25" s="31"/>
      <c r="D25" s="33"/>
      <c r="E25" s="33"/>
      <c r="F25" s="33">
        <f>F5</f>
        <v>240000</v>
      </c>
      <c r="G25" s="32"/>
    </row>
    <row r="26" ht="22.55" customHeight="1" spans="1:7">
      <c r="A26" s="46"/>
      <c r="B26" s="46"/>
      <c r="C26" s="46"/>
      <c r="D26" s="47"/>
      <c r="E26" s="47"/>
      <c r="F26" s="47"/>
      <c r="G26" s="46"/>
    </row>
    <row r="27" ht="23.25" customHeight="1" spans="1:7">
      <c r="A27" s="19"/>
      <c r="B27" s="19"/>
      <c r="C27" s="20"/>
      <c r="D27" s="48"/>
      <c r="E27" s="48"/>
      <c r="F27" s="21"/>
      <c r="G27" s="22"/>
    </row>
  </sheetData>
  <mergeCells count="8">
    <mergeCell ref="B1:C1"/>
    <mergeCell ref="D1:G1"/>
    <mergeCell ref="A2:G2"/>
    <mergeCell ref="A3:E3"/>
    <mergeCell ref="F3:G3"/>
    <mergeCell ref="A27:B27"/>
    <mergeCell ref="C27:E27"/>
    <mergeCell ref="F27:G27"/>
  </mergeCells>
  <pageMargins left="0.590551181102362" right="0.393700787401575" top="0.393700787401575" bottom="0.47244094488189" header="0" footer="0"/>
  <pageSetup paperSize="9" scale="9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view="pageBreakPreview" zoomScaleNormal="100" workbookViewId="0">
      <selection activeCell="A3" sqref="A3:E3"/>
    </sheetView>
  </sheetViews>
  <sheetFormatPr defaultColWidth="9" defaultRowHeight="13.2" outlineLevelCol="7"/>
  <cols>
    <col min="1" max="1" width="10.5092592592593" style="17" customWidth="1"/>
    <col min="2" max="2" width="29.3333333333333" style="17" customWidth="1"/>
    <col min="3" max="3" width="5.84259259259259" style="17" customWidth="1"/>
    <col min="4" max="4" width="9.21296296296296" style="17" customWidth="1"/>
    <col min="5" max="5" width="16.2222222222222" style="17" customWidth="1"/>
    <col min="6" max="6" width="16.0925925925926" style="17" customWidth="1"/>
    <col min="7" max="7" width="11.8055555555556" style="17" customWidth="1"/>
    <col min="8" max="16384" width="9" style="17"/>
  </cols>
  <sheetData>
    <row r="1" ht="17.45" customHeight="1" spans="1:8">
      <c r="A1" s="19"/>
      <c r="B1" s="20"/>
      <c r="C1" s="20"/>
      <c r="D1" s="22"/>
      <c r="E1" s="22"/>
      <c r="F1" s="22"/>
      <c r="G1" s="22"/>
    </row>
    <row r="2" ht="34.2" customHeight="1" spans="1:8">
      <c r="A2" s="23" t="s">
        <v>14</v>
      </c>
      <c r="B2" s="23"/>
      <c r="C2" s="23"/>
      <c r="D2" s="23"/>
      <c r="E2" s="23"/>
      <c r="F2" s="23"/>
      <c r="G2" s="23"/>
    </row>
    <row r="3" ht="30.55" customHeight="1" spans="1:8">
      <c r="A3" s="25" t="s">
        <v>15</v>
      </c>
      <c r="B3" s="25"/>
      <c r="C3" s="25"/>
      <c r="D3" s="25"/>
      <c r="E3" s="25"/>
      <c r="F3" s="28" t="s">
        <v>2</v>
      </c>
      <c r="G3" s="28"/>
    </row>
    <row r="4" ht="40" customHeight="1" spans="1:8">
      <c r="A4" s="29" t="s">
        <v>3</v>
      </c>
      <c r="B4" s="29" t="s">
        <v>16</v>
      </c>
      <c r="C4" s="29" t="s">
        <v>17</v>
      </c>
      <c r="D4" s="29" t="s">
        <v>18</v>
      </c>
      <c r="E4" s="29" t="s">
        <v>19</v>
      </c>
      <c r="F4" s="29" t="s">
        <v>20</v>
      </c>
      <c r="G4" s="29" t="s">
        <v>21</v>
      </c>
    </row>
    <row r="5" ht="23.25" customHeight="1" spans="1:8">
      <c r="A5" s="31">
        <v>2</v>
      </c>
      <c r="B5" s="32" t="s">
        <v>10</v>
      </c>
      <c r="C5" s="31"/>
      <c r="D5" s="44" t="s">
        <v>22</v>
      </c>
      <c r="E5" s="33"/>
      <c r="F5" s="33">
        <f>F6+F10</f>
        <v>60000</v>
      </c>
      <c r="G5" s="32"/>
    </row>
    <row r="6" ht="23.25" customHeight="1" spans="1:8">
      <c r="A6" s="31">
        <v>2.1</v>
      </c>
      <c r="B6" s="32" t="s">
        <v>23</v>
      </c>
      <c r="C6" s="31"/>
      <c r="D6" s="44"/>
      <c r="E6" s="33"/>
      <c r="F6" s="33">
        <f>F7</f>
        <v>58500</v>
      </c>
      <c r="G6" s="32"/>
    </row>
    <row r="7" ht="145.45" customHeight="1" spans="1:8">
      <c r="A7" s="31" t="s">
        <v>41</v>
      </c>
      <c r="B7" s="32" t="s">
        <v>42</v>
      </c>
      <c r="C7" s="31" t="s">
        <v>36</v>
      </c>
      <c r="D7" s="49">
        <v>325</v>
      </c>
      <c r="E7" s="49" t="s">
        <v>43</v>
      </c>
      <c r="F7" s="33">
        <f>E7*D7</f>
        <v>58500</v>
      </c>
      <c r="G7" s="32"/>
      <c r="H7" s="34"/>
    </row>
    <row r="8" ht="79.25" customHeight="1" spans="1:8">
      <c r="A8" s="50"/>
      <c r="B8" s="51"/>
      <c r="C8" s="50"/>
      <c r="D8" s="52"/>
      <c r="E8" s="52"/>
      <c r="F8" s="52"/>
      <c r="G8" s="51"/>
    </row>
    <row r="9" ht="39" customHeight="1" spans="1:8">
      <c r="A9" s="53"/>
      <c r="B9" s="54"/>
      <c r="C9" s="53"/>
      <c r="D9" s="55"/>
      <c r="E9" s="55"/>
      <c r="F9" s="55"/>
      <c r="G9" s="54"/>
    </row>
    <row r="10" ht="23.25" customHeight="1" spans="1:8">
      <c r="A10" s="31">
        <v>2.2</v>
      </c>
      <c r="B10" s="32" t="s">
        <v>37</v>
      </c>
      <c r="C10" s="31"/>
      <c r="D10" s="33"/>
      <c r="E10" s="33"/>
      <c r="F10" s="33">
        <f>SUM(F11:F11)</f>
        <v>1500</v>
      </c>
      <c r="G10" s="32"/>
    </row>
    <row r="11" ht="23.25" customHeight="1" spans="1:8">
      <c r="A11" s="31" t="s">
        <v>44</v>
      </c>
      <c r="B11" s="32" t="s">
        <v>39</v>
      </c>
      <c r="C11" s="31" t="s">
        <v>40</v>
      </c>
      <c r="D11" s="33">
        <v>1</v>
      </c>
      <c r="E11" s="33">
        <v>1500</v>
      </c>
      <c r="F11" s="33">
        <f>E11*D11</f>
        <v>1500</v>
      </c>
      <c r="G11" s="32"/>
    </row>
    <row r="12" ht="22.55" customHeight="1" spans="1:8">
      <c r="A12" s="31"/>
      <c r="B12" s="32"/>
      <c r="C12" s="31"/>
      <c r="D12" s="31"/>
      <c r="E12" s="45"/>
      <c r="F12" s="45"/>
      <c r="G12" s="31"/>
    </row>
    <row r="13" ht="23.25" customHeight="1" spans="1:8">
      <c r="A13" s="31"/>
      <c r="B13" s="32"/>
      <c r="C13" s="31"/>
      <c r="D13" s="44"/>
      <c r="E13" s="45"/>
      <c r="F13" s="45"/>
      <c r="G13" s="31"/>
    </row>
    <row r="14" ht="22.55" customHeight="1" spans="1:8">
      <c r="A14" s="31"/>
      <c r="B14" s="31"/>
      <c r="C14" s="31"/>
      <c r="D14" s="31"/>
      <c r="E14" s="45"/>
      <c r="F14" s="45"/>
      <c r="G14" s="31"/>
    </row>
    <row r="15" ht="23.25" customHeight="1" spans="1:8">
      <c r="A15" s="31"/>
      <c r="B15" s="31"/>
      <c r="C15" s="31"/>
      <c r="D15" s="31"/>
      <c r="E15" s="45"/>
      <c r="F15" s="45"/>
      <c r="G15" s="31"/>
    </row>
    <row r="16" ht="22.55" customHeight="1" spans="1:8">
      <c r="A16" s="31"/>
      <c r="B16" s="31"/>
      <c r="C16" s="31"/>
      <c r="D16" s="31"/>
      <c r="E16" s="45"/>
      <c r="F16" s="45"/>
      <c r="G16" s="31"/>
    </row>
    <row r="17" ht="23.25" customHeight="1" spans="1:7">
      <c r="A17" s="31"/>
      <c r="B17" s="31"/>
      <c r="C17" s="31"/>
      <c r="D17" s="31"/>
      <c r="E17" s="45"/>
      <c r="F17" s="45"/>
      <c r="G17" s="31"/>
    </row>
    <row r="18" ht="22.55" customHeight="1" spans="1:7">
      <c r="A18" s="31"/>
      <c r="B18" s="31"/>
      <c r="C18" s="31"/>
      <c r="D18" s="31"/>
      <c r="E18" s="45"/>
      <c r="F18" s="45"/>
      <c r="G18" s="31"/>
    </row>
    <row r="19" ht="23.25" customHeight="1" spans="1:7">
      <c r="A19" s="31"/>
      <c r="B19" s="31"/>
      <c r="C19" s="31"/>
      <c r="D19" s="31"/>
      <c r="E19" s="45"/>
      <c r="F19" s="45"/>
      <c r="G19" s="31"/>
    </row>
    <row r="20" ht="22.55" customHeight="1" spans="1:7">
      <c r="A20" s="31"/>
      <c r="B20" s="31"/>
      <c r="C20" s="31"/>
      <c r="D20" s="31"/>
      <c r="E20" s="45"/>
      <c r="F20" s="45"/>
      <c r="G20" s="31"/>
    </row>
    <row r="21" ht="23.25" customHeight="1" spans="1:7">
      <c r="A21" s="31"/>
      <c r="B21" s="31"/>
      <c r="C21" s="31"/>
      <c r="D21" s="31"/>
      <c r="E21" s="45"/>
      <c r="F21" s="45"/>
      <c r="G21" s="31"/>
    </row>
    <row r="22" ht="23.25" customHeight="1" spans="1:7">
      <c r="A22" s="31"/>
      <c r="B22" s="31"/>
      <c r="C22" s="31"/>
      <c r="D22" s="31"/>
      <c r="E22" s="45"/>
      <c r="F22" s="45"/>
      <c r="G22" s="31"/>
    </row>
    <row r="23" ht="22.55" customHeight="1" spans="1:7">
      <c r="A23" s="31"/>
      <c r="B23" s="31"/>
      <c r="C23" s="31"/>
      <c r="D23" s="31"/>
      <c r="E23" s="45"/>
      <c r="F23" s="45"/>
      <c r="G23" s="31"/>
    </row>
    <row r="24" ht="23.25" customHeight="1" spans="1:7">
      <c r="A24" s="31"/>
      <c r="B24" s="31" t="s">
        <v>13</v>
      </c>
      <c r="C24" s="31"/>
      <c r="D24" s="44"/>
      <c r="E24" s="33"/>
      <c r="F24" s="33">
        <f>F5</f>
        <v>60000</v>
      </c>
      <c r="G24" s="32"/>
    </row>
    <row r="25" ht="22.55" customHeight="1" spans="1:7">
      <c r="A25" s="46"/>
      <c r="B25" s="46"/>
      <c r="C25" s="46"/>
      <c r="D25" s="46"/>
      <c r="E25" s="46"/>
      <c r="F25" s="46"/>
      <c r="G25" s="46"/>
    </row>
    <row r="26" ht="23.25" customHeight="1" spans="1:7">
      <c r="A26" s="19"/>
      <c r="B26" s="19"/>
      <c r="C26" s="20"/>
      <c r="D26" s="20"/>
      <c r="E26" s="20"/>
      <c r="F26" s="22"/>
      <c r="G26" s="22"/>
    </row>
  </sheetData>
  <mergeCells count="15">
    <mergeCell ref="B1:C1"/>
    <mergeCell ref="D1:G1"/>
    <mergeCell ref="A2:G2"/>
    <mergeCell ref="A3:E3"/>
    <mergeCell ref="F3:G3"/>
    <mergeCell ref="A26:B26"/>
    <mergeCell ref="C26:E26"/>
    <mergeCell ref="F26:G26"/>
    <mergeCell ref="A7:A9"/>
    <mergeCell ref="B7:B9"/>
    <mergeCell ref="C7:C9"/>
    <mergeCell ref="D7:D9"/>
    <mergeCell ref="E7:E9"/>
    <mergeCell ref="F7:F9"/>
    <mergeCell ref="G7:G9"/>
  </mergeCells>
  <pageMargins left="0.590551181102362" right="0.393700787401575" top="0.393700787401575" bottom="0.47244094488189" header="0" footer="0"/>
  <pageSetup paperSize="9" scale="9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view="pageBreakPreview" zoomScaleNormal="100" workbookViewId="0">
      <selection activeCell="B6" sqref="B6"/>
    </sheetView>
  </sheetViews>
  <sheetFormatPr defaultColWidth="9" defaultRowHeight="13.2" outlineLevelCol="7"/>
  <cols>
    <col min="1" max="1" width="10.5092592592593" style="17" customWidth="1"/>
    <col min="2" max="2" width="29.3333333333333" style="17" customWidth="1"/>
    <col min="3" max="3" width="7.66666666666667" style="17" customWidth="1"/>
    <col min="4" max="4" width="10.4444444444444" style="18" customWidth="1"/>
    <col min="5" max="5" width="16.2222222222222" style="18" customWidth="1"/>
    <col min="6" max="6" width="16.0925925925926" style="18" customWidth="1"/>
    <col min="7" max="7" width="11.8055555555556" style="17" customWidth="1"/>
    <col min="8" max="9" width="9" style="17"/>
    <col min="10" max="10" width="12.8888888888889" style="17"/>
    <col min="11" max="16384" width="9" style="17"/>
  </cols>
  <sheetData>
    <row r="1" ht="17.45" customHeight="1" spans="1:8">
      <c r="A1" s="19"/>
      <c r="B1" s="20"/>
      <c r="C1" s="20"/>
      <c r="D1" s="21"/>
      <c r="E1" s="21"/>
      <c r="F1" s="21"/>
      <c r="G1" s="22"/>
    </row>
    <row r="2" ht="34.2" customHeight="1" spans="1:8">
      <c r="A2" s="23" t="s">
        <v>14</v>
      </c>
      <c r="B2" s="23"/>
      <c r="C2" s="23"/>
      <c r="D2" s="24"/>
      <c r="E2" s="24"/>
      <c r="F2" s="24"/>
      <c r="G2" s="23"/>
    </row>
    <row r="3" ht="30.55" customHeight="1" spans="1:8">
      <c r="A3" s="25" t="s">
        <v>15</v>
      </c>
      <c r="B3" s="25"/>
      <c r="C3" s="25"/>
      <c r="D3" s="26"/>
      <c r="E3" s="26"/>
      <c r="F3" s="27" t="s">
        <v>45</v>
      </c>
      <c r="G3" s="28"/>
    </row>
    <row r="4" ht="40" customHeight="1" spans="1:8">
      <c r="A4" s="29" t="s">
        <v>3</v>
      </c>
      <c r="B4" s="29" t="s">
        <v>16</v>
      </c>
      <c r="C4" s="29" t="s">
        <v>17</v>
      </c>
      <c r="D4" s="30" t="s">
        <v>18</v>
      </c>
      <c r="E4" s="30" t="s">
        <v>19</v>
      </c>
      <c r="F4" s="30" t="s">
        <v>20</v>
      </c>
      <c r="G4" s="29" t="s">
        <v>21</v>
      </c>
    </row>
    <row r="5" ht="22.55" customHeight="1" spans="1:8">
      <c r="A5" s="31">
        <v>3</v>
      </c>
      <c r="B5" s="32" t="s">
        <v>11</v>
      </c>
      <c r="C5" s="31"/>
      <c r="D5" s="33" t="s">
        <v>22</v>
      </c>
      <c r="E5" s="33"/>
      <c r="F5" s="33">
        <f>F6+F23+F26</f>
        <v>60000</v>
      </c>
      <c r="G5" s="32"/>
    </row>
    <row r="6" ht="22.55" customHeight="1" spans="1:8">
      <c r="A6" s="31">
        <v>3.1</v>
      </c>
      <c r="B6" s="32" t="s">
        <v>23</v>
      </c>
      <c r="C6" s="31"/>
      <c r="D6" s="33"/>
      <c r="E6" s="33"/>
      <c r="F6" s="33">
        <f>SUM(F7:F17)</f>
        <v>56118.94</v>
      </c>
      <c r="G6" s="32"/>
    </row>
    <row r="7" ht="28.35" customHeight="1" spans="1:8">
      <c r="A7" s="31" t="s">
        <v>46</v>
      </c>
      <c r="B7" s="32" t="s">
        <v>47</v>
      </c>
      <c r="C7" s="31" t="s">
        <v>48</v>
      </c>
      <c r="D7" s="33" t="s">
        <v>49</v>
      </c>
      <c r="E7" s="33">
        <v>2.78</v>
      </c>
      <c r="F7" s="33">
        <f>E7*D7</f>
        <v>1946</v>
      </c>
      <c r="G7" s="32"/>
    </row>
    <row r="8" ht="28.8" spans="1:8">
      <c r="A8" s="31" t="s">
        <v>50</v>
      </c>
      <c r="B8" s="32" t="s">
        <v>51</v>
      </c>
      <c r="C8" s="31" t="s">
        <v>48</v>
      </c>
      <c r="D8" s="33" t="s">
        <v>52</v>
      </c>
      <c r="E8" s="33" t="s">
        <v>53</v>
      </c>
      <c r="F8" s="33">
        <f>E8*D8</f>
        <v>514.5</v>
      </c>
      <c r="G8" s="32"/>
    </row>
    <row r="9" ht="28.8" spans="1:8">
      <c r="A9" s="31" t="s">
        <v>54</v>
      </c>
      <c r="B9" s="32" t="s">
        <v>55</v>
      </c>
      <c r="C9" s="31" t="s">
        <v>56</v>
      </c>
      <c r="D9" s="33">
        <v>9600</v>
      </c>
      <c r="E9" s="33" t="s">
        <v>57</v>
      </c>
      <c r="F9" s="33">
        <f>E9*D9</f>
        <v>4800</v>
      </c>
      <c r="G9" s="32"/>
    </row>
    <row r="10" ht="28.8" spans="1:8">
      <c r="A10" s="31" t="s">
        <v>58</v>
      </c>
      <c r="B10" s="32" t="s">
        <v>59</v>
      </c>
      <c r="C10" s="31" t="s">
        <v>56</v>
      </c>
      <c r="D10" s="33" t="s">
        <v>60</v>
      </c>
      <c r="E10" s="33">
        <v>2.08</v>
      </c>
      <c r="F10" s="33">
        <f>E10*D10</f>
        <v>2496</v>
      </c>
      <c r="G10" s="32"/>
    </row>
    <row r="11" ht="28.8" spans="1:8">
      <c r="A11" s="31" t="s">
        <v>61</v>
      </c>
      <c r="B11" s="32" t="s">
        <v>62</v>
      </c>
      <c r="C11" s="31" t="s">
        <v>56</v>
      </c>
      <c r="D11" s="33">
        <f>11000*9</f>
        <v>99000</v>
      </c>
      <c r="E11" s="33">
        <v>0.4</v>
      </c>
      <c r="F11" s="33">
        <f>E11*D11</f>
        <v>39600</v>
      </c>
      <c r="G11" s="32"/>
      <c r="H11" s="34"/>
    </row>
    <row r="12" ht="86.4" spans="1:8">
      <c r="A12" s="31" t="s">
        <v>63</v>
      </c>
      <c r="B12" s="32" t="s">
        <v>64</v>
      </c>
      <c r="C12" s="31" t="s">
        <v>65</v>
      </c>
      <c r="D12" s="33" t="s">
        <v>66</v>
      </c>
      <c r="E12" s="33" t="s">
        <v>67</v>
      </c>
      <c r="F12" s="33">
        <f t="shared" ref="F12:F17" si="0">E12*D12</f>
        <v>691.96</v>
      </c>
      <c r="G12" s="32"/>
    </row>
    <row r="13" ht="37" customHeight="1" spans="1:8">
      <c r="A13" s="31" t="s">
        <v>68</v>
      </c>
      <c r="B13" s="32" t="s">
        <v>69</v>
      </c>
      <c r="C13" s="31" t="s">
        <v>70</v>
      </c>
      <c r="D13" s="33" t="s">
        <v>71</v>
      </c>
      <c r="E13" s="33">
        <v>68.98</v>
      </c>
      <c r="F13" s="33">
        <f t="shared" si="0"/>
        <v>1655.52</v>
      </c>
      <c r="G13" s="32"/>
    </row>
    <row r="14" ht="57.6" spans="1:8">
      <c r="A14" s="31" t="s">
        <v>72</v>
      </c>
      <c r="B14" s="32" t="s">
        <v>73</v>
      </c>
      <c r="C14" s="31" t="s">
        <v>74</v>
      </c>
      <c r="D14" s="33" t="s">
        <v>66</v>
      </c>
      <c r="E14" s="33" t="s">
        <v>75</v>
      </c>
      <c r="F14" s="33">
        <f t="shared" si="0"/>
        <v>166.12</v>
      </c>
      <c r="G14" s="32"/>
    </row>
    <row r="15" ht="122" customHeight="1" spans="1:8">
      <c r="A15" s="31" t="s">
        <v>76</v>
      </c>
      <c r="B15" s="32" t="s">
        <v>77</v>
      </c>
      <c r="C15" s="31" t="s">
        <v>74</v>
      </c>
      <c r="D15" s="33" t="s">
        <v>78</v>
      </c>
      <c r="E15" s="33" t="s">
        <v>79</v>
      </c>
      <c r="F15" s="33">
        <f t="shared" si="0"/>
        <v>2592</v>
      </c>
      <c r="G15" s="32"/>
    </row>
    <row r="16" ht="122" customHeight="1" spans="1:8">
      <c r="A16" s="31" t="s">
        <v>80</v>
      </c>
      <c r="B16" s="32" t="s">
        <v>81</v>
      </c>
      <c r="C16" s="31" t="s">
        <v>74</v>
      </c>
      <c r="D16" s="33" t="s">
        <v>82</v>
      </c>
      <c r="E16" s="33" t="s">
        <v>83</v>
      </c>
      <c r="F16" s="33">
        <f t="shared" si="0"/>
        <v>743.94</v>
      </c>
      <c r="G16" s="32"/>
    </row>
    <row r="17" ht="136" customHeight="1" spans="1:7">
      <c r="A17" s="31" t="s">
        <v>84</v>
      </c>
      <c r="B17" s="35" t="s">
        <v>85</v>
      </c>
      <c r="C17" s="36" t="s">
        <v>74</v>
      </c>
      <c r="D17" s="37" t="s">
        <v>86</v>
      </c>
      <c r="E17" s="37">
        <v>91.29</v>
      </c>
      <c r="F17" s="37">
        <f t="shared" si="0"/>
        <v>912.9</v>
      </c>
      <c r="G17" s="35"/>
    </row>
    <row r="18" ht="27.65" customHeight="1" spans="1:7">
      <c r="A18" s="38"/>
      <c r="B18" s="39"/>
      <c r="C18" s="38"/>
      <c r="D18" s="40"/>
      <c r="E18" s="40"/>
      <c r="F18" s="40"/>
      <c r="G18" s="39"/>
    </row>
    <row r="19" ht="27.65" customHeight="1" spans="1:7">
      <c r="A19" s="19"/>
      <c r="B19" s="20"/>
      <c r="C19" s="20"/>
      <c r="D19" s="21"/>
      <c r="E19" s="21"/>
      <c r="F19" s="21"/>
      <c r="G19" s="22"/>
    </row>
    <row r="20" ht="27.65" customHeight="1" spans="1:7">
      <c r="A20" s="23" t="s">
        <v>14</v>
      </c>
      <c r="B20" s="23"/>
      <c r="C20" s="23"/>
      <c r="D20" s="24"/>
      <c r="E20" s="24"/>
      <c r="F20" s="24"/>
      <c r="G20" s="23"/>
    </row>
    <row r="21" ht="27.65" customHeight="1" spans="1:7">
      <c r="A21" s="25" t="s">
        <v>15</v>
      </c>
      <c r="B21" s="25"/>
      <c r="C21" s="25"/>
      <c r="D21" s="26"/>
      <c r="E21" s="26"/>
      <c r="F21" s="27" t="s">
        <v>87</v>
      </c>
      <c r="G21" s="28"/>
    </row>
    <row r="22" ht="27.65" customHeight="1" spans="1:7">
      <c r="A22" s="29" t="s">
        <v>3</v>
      </c>
      <c r="B22" s="29" t="s">
        <v>16</v>
      </c>
      <c r="C22" s="29" t="s">
        <v>17</v>
      </c>
      <c r="D22" s="30" t="s">
        <v>18</v>
      </c>
      <c r="E22" s="30" t="s">
        <v>19</v>
      </c>
      <c r="F22" s="30" t="s">
        <v>20</v>
      </c>
      <c r="G22" s="29" t="s">
        <v>21</v>
      </c>
    </row>
    <row r="23" ht="27.65" customHeight="1" spans="1:7">
      <c r="A23" s="41">
        <v>3.2</v>
      </c>
      <c r="B23" s="42" t="s">
        <v>37</v>
      </c>
      <c r="C23" s="41"/>
      <c r="D23" s="43"/>
      <c r="E23" s="43"/>
      <c r="F23" s="43">
        <f>SUM(F24:F25)</f>
        <v>3881.06</v>
      </c>
      <c r="G23" s="42"/>
    </row>
    <row r="24" ht="72" spans="1:7">
      <c r="A24" s="31" t="s">
        <v>88</v>
      </c>
      <c r="B24" s="32" t="s">
        <v>89</v>
      </c>
      <c r="C24" s="31" t="s">
        <v>40</v>
      </c>
      <c r="D24" s="33">
        <v>1</v>
      </c>
      <c r="E24" s="33">
        <v>2381.06</v>
      </c>
      <c r="F24" s="33">
        <f>E24*D24</f>
        <v>2381.06</v>
      </c>
      <c r="G24" s="44" t="s">
        <v>90</v>
      </c>
    </row>
    <row r="25" ht="22.55" customHeight="1" spans="1:7">
      <c r="A25" s="31" t="s">
        <v>91</v>
      </c>
      <c r="B25" s="32" t="s">
        <v>39</v>
      </c>
      <c r="C25" s="31" t="s">
        <v>40</v>
      </c>
      <c r="D25" s="33">
        <v>1</v>
      </c>
      <c r="E25" s="33">
        <v>1500</v>
      </c>
      <c r="F25" s="33">
        <f>E25*D25</f>
        <v>1500</v>
      </c>
      <c r="G25" s="31"/>
    </row>
    <row r="26" ht="22.55" customHeight="1" spans="1:7">
      <c r="A26" s="31"/>
      <c r="B26" s="32"/>
      <c r="C26" s="31"/>
      <c r="D26" s="45"/>
      <c r="E26" s="45"/>
      <c r="F26" s="45"/>
      <c r="G26" s="31"/>
    </row>
    <row r="27" ht="23.25" customHeight="1" spans="1:7">
      <c r="A27" s="31"/>
      <c r="B27" s="32"/>
      <c r="C27" s="31"/>
      <c r="D27" s="33"/>
      <c r="E27" s="45"/>
      <c r="F27" s="45"/>
      <c r="G27" s="31"/>
    </row>
    <row r="28" ht="22.55" customHeight="1" spans="1:7">
      <c r="A28" s="31"/>
      <c r="B28" s="31"/>
      <c r="C28" s="31"/>
      <c r="D28" s="45"/>
      <c r="E28" s="45"/>
      <c r="F28" s="45"/>
      <c r="G28" s="31"/>
    </row>
    <row r="29" ht="23.25" customHeight="1" spans="1:7">
      <c r="A29" s="31"/>
      <c r="B29" s="31"/>
      <c r="C29" s="31"/>
      <c r="D29" s="45"/>
      <c r="E29" s="45"/>
      <c r="F29" s="45"/>
      <c r="G29" s="31"/>
    </row>
    <row r="30" ht="22.55" customHeight="1" spans="1:7">
      <c r="A30" s="31"/>
      <c r="B30" s="31"/>
      <c r="C30" s="31"/>
      <c r="D30" s="45"/>
      <c r="E30" s="45"/>
      <c r="F30" s="45"/>
      <c r="G30" s="31"/>
    </row>
    <row r="31" ht="23.25" customHeight="1" spans="1:7">
      <c r="A31" s="31"/>
      <c r="B31" s="31"/>
      <c r="C31" s="31"/>
      <c r="D31" s="45"/>
      <c r="E31" s="45"/>
      <c r="F31" s="45"/>
      <c r="G31" s="31"/>
    </row>
    <row r="32" ht="22.55" customHeight="1" spans="1:7">
      <c r="A32" s="31"/>
      <c r="B32" s="31"/>
      <c r="C32" s="31"/>
      <c r="D32" s="45"/>
      <c r="E32" s="45"/>
      <c r="F32" s="45"/>
      <c r="G32" s="31"/>
    </row>
    <row r="33" ht="23.25" customHeight="1" spans="1:7">
      <c r="A33" s="31"/>
      <c r="B33" s="31"/>
      <c r="C33" s="31"/>
      <c r="D33" s="45"/>
      <c r="E33" s="45"/>
      <c r="F33" s="45"/>
      <c r="G33" s="31"/>
    </row>
    <row r="34" ht="22.55" customHeight="1" spans="1:7">
      <c r="A34" s="31"/>
      <c r="B34" s="31"/>
      <c r="C34" s="31"/>
      <c r="D34" s="45"/>
      <c r="E34" s="45"/>
      <c r="F34" s="45"/>
      <c r="G34" s="31"/>
    </row>
    <row r="35" ht="22.55" customHeight="1" spans="1:7">
      <c r="A35" s="31"/>
      <c r="B35" s="31"/>
      <c r="C35" s="31"/>
      <c r="D35" s="45"/>
      <c r="E35" s="45"/>
      <c r="F35" s="45"/>
      <c r="G35" s="31"/>
    </row>
    <row r="36" ht="23.25" customHeight="1" spans="1:7">
      <c r="A36" s="31"/>
      <c r="B36" s="31"/>
      <c r="C36" s="31"/>
      <c r="D36" s="45"/>
      <c r="E36" s="45"/>
      <c r="F36" s="45"/>
      <c r="G36" s="31"/>
    </row>
    <row r="37" ht="22.55" customHeight="1" spans="1:7">
      <c r="A37" s="31"/>
      <c r="B37" s="31"/>
      <c r="C37" s="31"/>
      <c r="D37" s="45"/>
      <c r="E37" s="45"/>
      <c r="F37" s="45"/>
      <c r="G37" s="31"/>
    </row>
    <row r="38" ht="23.25" customHeight="1" spans="1:7">
      <c r="A38" s="31"/>
      <c r="B38" s="31" t="s">
        <v>13</v>
      </c>
      <c r="C38" s="31"/>
      <c r="D38" s="33"/>
      <c r="E38" s="33"/>
      <c r="F38" s="33">
        <f>F5</f>
        <v>60000</v>
      </c>
      <c r="G38" s="32"/>
    </row>
    <row r="39" ht="22.55" customHeight="1" spans="1:7">
      <c r="A39" s="46"/>
      <c r="B39" s="46"/>
      <c r="C39" s="46"/>
      <c r="D39" s="47"/>
      <c r="E39" s="47"/>
      <c r="F39" s="47"/>
      <c r="G39" s="46"/>
    </row>
    <row r="40" ht="23.25" customHeight="1" spans="1:7">
      <c r="A40" s="19"/>
      <c r="B40" s="19"/>
      <c r="C40" s="20"/>
      <c r="D40" s="48"/>
      <c r="E40" s="48"/>
      <c r="F40" s="21"/>
      <c r="G40" s="22"/>
    </row>
  </sheetData>
  <mergeCells count="13">
    <mergeCell ref="B1:C1"/>
    <mergeCell ref="D1:G1"/>
    <mergeCell ref="A2:G2"/>
    <mergeCell ref="A3:E3"/>
    <mergeCell ref="F3:G3"/>
    <mergeCell ref="B19:C19"/>
    <mergeCell ref="D19:G19"/>
    <mergeCell ref="A20:G20"/>
    <mergeCell ref="A21:E21"/>
    <mergeCell ref="F21:G21"/>
    <mergeCell ref="A40:B40"/>
    <mergeCell ref="C40:E40"/>
    <mergeCell ref="F40:G40"/>
  </mergeCells>
  <pageMargins left="0.590551181102362" right="0.393700787401575" top="0.393700787401575" bottom="0.47244094488189" header="0" footer="0"/>
  <pageSetup paperSize="9" scale="92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view="pageBreakPreview" zoomScaleNormal="100" topLeftCell="A17" workbookViewId="0">
      <selection activeCell="B6" sqref="B6"/>
    </sheetView>
  </sheetViews>
  <sheetFormatPr defaultColWidth="9" defaultRowHeight="13.2" outlineLevelCol="6"/>
  <cols>
    <col min="1" max="1" width="10.5092592592593" customWidth="1"/>
    <col min="2" max="2" width="29.3333333333333" customWidth="1"/>
    <col min="3" max="3" width="5.84259259259259" customWidth="1"/>
    <col min="4" max="4" width="9.21296296296296" customWidth="1"/>
    <col min="5" max="5" width="16.2222222222222" customWidth="1"/>
    <col min="6" max="6" width="16.0925925925926" customWidth="1"/>
    <col min="7" max="7" width="11.8055555555556" customWidth="1"/>
  </cols>
  <sheetData>
    <row r="1" ht="17.45" customHeight="1" spans="1:7">
      <c r="A1" s="1"/>
      <c r="B1" s="2"/>
      <c r="C1" s="2"/>
      <c r="D1" s="3"/>
      <c r="E1" s="3"/>
      <c r="F1" s="3"/>
      <c r="G1" s="3"/>
    </row>
    <row r="2" ht="34.2" customHeight="1" spans="1:7">
      <c r="A2" s="4" t="s">
        <v>14</v>
      </c>
      <c r="B2" s="4"/>
      <c r="C2" s="4"/>
      <c r="D2" s="4"/>
      <c r="E2" s="4"/>
      <c r="F2" s="4"/>
      <c r="G2" s="4"/>
    </row>
    <row r="3" ht="30.55" customHeight="1" spans="1:7">
      <c r="A3" s="5" t="s">
        <v>15</v>
      </c>
      <c r="B3" s="5"/>
      <c r="C3" s="5"/>
      <c r="D3" s="5"/>
      <c r="E3" s="5"/>
      <c r="F3" s="6" t="s">
        <v>2</v>
      </c>
      <c r="G3" s="6"/>
    </row>
    <row r="4" ht="40" customHeight="1" spans="1:7">
      <c r="A4" s="7" t="s">
        <v>3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</row>
    <row r="5" ht="22.55" customHeight="1" spans="1:7">
      <c r="A5" s="8">
        <v>4</v>
      </c>
      <c r="B5" s="9" t="s">
        <v>12</v>
      </c>
      <c r="C5" s="8"/>
      <c r="D5" s="10" t="s">
        <v>22</v>
      </c>
      <c r="E5" s="10"/>
      <c r="F5" s="11">
        <f>F6+F13+F16</f>
        <v>47000</v>
      </c>
      <c r="G5" s="9"/>
    </row>
    <row r="6" ht="22.55" customHeight="1" spans="1:7">
      <c r="A6" s="8">
        <v>4.1</v>
      </c>
      <c r="B6" s="9" t="s">
        <v>23</v>
      </c>
      <c r="C6" s="8"/>
      <c r="D6" s="10"/>
      <c r="E6" s="11"/>
      <c r="F6" s="11">
        <f>SUM(F7:F12)</f>
        <v>44109.95</v>
      </c>
      <c r="G6" s="9"/>
    </row>
    <row r="7" ht="86.4" spans="1:7">
      <c r="A7" s="8" t="s">
        <v>92</v>
      </c>
      <c r="B7" s="9" t="s">
        <v>93</v>
      </c>
      <c r="C7" s="8" t="s">
        <v>94</v>
      </c>
      <c r="D7" s="10" t="s">
        <v>95</v>
      </c>
      <c r="E7" s="10">
        <v>108.5</v>
      </c>
      <c r="F7" s="11">
        <f t="shared" ref="F7:F17" si="0">E7*D7</f>
        <v>5425</v>
      </c>
      <c r="G7" s="9"/>
    </row>
    <row r="8" ht="72" spans="1:7">
      <c r="A8" s="8" t="s">
        <v>96</v>
      </c>
      <c r="B8" s="9" t="s">
        <v>97</v>
      </c>
      <c r="C8" s="8" t="s">
        <v>70</v>
      </c>
      <c r="D8" s="10" t="s">
        <v>66</v>
      </c>
      <c r="E8" s="10" t="s">
        <v>98</v>
      </c>
      <c r="F8" s="11">
        <f t="shared" si="0"/>
        <v>192.8</v>
      </c>
      <c r="G8" s="9"/>
    </row>
    <row r="9" ht="72" spans="1:7">
      <c r="A9" s="8" t="s">
        <v>99</v>
      </c>
      <c r="B9" s="9" t="s">
        <v>100</v>
      </c>
      <c r="C9" s="8" t="s">
        <v>70</v>
      </c>
      <c r="D9" s="11">
        <v>900</v>
      </c>
      <c r="E9" s="10">
        <v>36.08</v>
      </c>
      <c r="F9" s="11">
        <f t="shared" si="0"/>
        <v>32472</v>
      </c>
      <c r="G9" s="9"/>
    </row>
    <row r="10" ht="86.4" spans="1:7">
      <c r="A10" s="8" t="s">
        <v>101</v>
      </c>
      <c r="B10" s="9" t="s">
        <v>102</v>
      </c>
      <c r="C10" s="8" t="s">
        <v>103</v>
      </c>
      <c r="D10" s="10" t="s">
        <v>104</v>
      </c>
      <c r="E10" s="10">
        <v>696.7</v>
      </c>
      <c r="F10" s="11">
        <f t="shared" si="0"/>
        <v>3483.5</v>
      </c>
      <c r="G10" s="9"/>
    </row>
    <row r="11" ht="28.8" spans="1:7">
      <c r="A11" s="8" t="s">
        <v>105</v>
      </c>
      <c r="B11" s="9" t="s">
        <v>106</v>
      </c>
      <c r="C11" s="8" t="s">
        <v>103</v>
      </c>
      <c r="D11" s="10" t="s">
        <v>107</v>
      </c>
      <c r="E11" s="10">
        <v>507.33</v>
      </c>
      <c r="F11" s="11">
        <f t="shared" si="0"/>
        <v>1521.99</v>
      </c>
      <c r="G11" s="9"/>
    </row>
    <row r="12" ht="28.8" spans="1:7">
      <c r="A12" s="8" t="s">
        <v>108</v>
      </c>
      <c r="B12" s="9" t="s">
        <v>109</v>
      </c>
      <c r="C12" s="8" t="s">
        <v>103</v>
      </c>
      <c r="D12" s="10" t="s">
        <v>66</v>
      </c>
      <c r="E12" s="10">
        <f>E11</f>
        <v>507.33</v>
      </c>
      <c r="F12" s="11">
        <f t="shared" si="0"/>
        <v>1014.66</v>
      </c>
      <c r="G12" s="9"/>
    </row>
    <row r="13" ht="27.65" customHeight="1" spans="1:7">
      <c r="A13" s="12">
        <v>4.2</v>
      </c>
      <c r="B13" s="13" t="s">
        <v>37</v>
      </c>
      <c r="C13" s="12"/>
      <c r="D13" s="14"/>
      <c r="E13" s="14"/>
      <c r="F13" s="14">
        <f>SUM(F14:F15)</f>
        <v>2890.05</v>
      </c>
      <c r="G13" s="13"/>
    </row>
    <row r="14" ht="57.6" spans="1:7">
      <c r="A14" s="8" t="s">
        <v>110</v>
      </c>
      <c r="B14" s="9" t="s">
        <v>111</v>
      </c>
      <c r="C14" s="8" t="s">
        <v>40</v>
      </c>
      <c r="D14" s="11">
        <v>1</v>
      </c>
      <c r="E14" s="11">
        <v>1390.05</v>
      </c>
      <c r="F14" s="11">
        <f>E14*D14</f>
        <v>1390.05</v>
      </c>
      <c r="G14" s="10" t="s">
        <v>90</v>
      </c>
    </row>
    <row r="15" ht="22.55" customHeight="1" spans="1:7">
      <c r="A15" s="8" t="s">
        <v>112</v>
      </c>
      <c r="B15" s="9" t="s">
        <v>39</v>
      </c>
      <c r="C15" s="8" t="s">
        <v>40</v>
      </c>
      <c r="D15" s="11">
        <v>1</v>
      </c>
      <c r="E15" s="11">
        <v>1500</v>
      </c>
      <c r="F15" s="11">
        <f>E15*D15</f>
        <v>1500</v>
      </c>
      <c r="G15" s="8"/>
    </row>
    <row r="16" ht="22.55" customHeight="1" spans="1:7">
      <c r="A16" s="8"/>
      <c r="B16" s="9"/>
      <c r="C16" s="8"/>
      <c r="D16" s="8"/>
      <c r="E16" s="15"/>
      <c r="F16" s="15"/>
      <c r="G16" s="8"/>
    </row>
    <row r="17" ht="23.25" customHeight="1" spans="1:7">
      <c r="A17" s="8"/>
      <c r="B17" s="9"/>
      <c r="C17" s="8"/>
      <c r="D17" s="10"/>
      <c r="E17" s="15"/>
      <c r="F17" s="15"/>
      <c r="G17" s="8"/>
    </row>
    <row r="18" ht="22.55" customHeight="1" spans="1:7">
      <c r="A18" s="8"/>
      <c r="B18" s="8"/>
      <c r="C18" s="8"/>
      <c r="D18" s="8"/>
      <c r="E18" s="15"/>
      <c r="F18" s="15"/>
      <c r="G18" s="8"/>
    </row>
    <row r="19" ht="23.25" customHeight="1" spans="1:7">
      <c r="A19" s="8"/>
      <c r="B19" s="8"/>
      <c r="C19" s="8"/>
      <c r="D19" s="8"/>
      <c r="E19" s="15"/>
      <c r="F19" s="15"/>
      <c r="G19" s="8"/>
    </row>
    <row r="20" ht="23.25" customHeight="1" spans="1:7">
      <c r="A20" s="8"/>
      <c r="B20" s="8"/>
      <c r="C20" s="8"/>
      <c r="D20" s="8"/>
      <c r="E20" s="15"/>
      <c r="F20" s="15"/>
      <c r="G20" s="8"/>
    </row>
    <row r="21" ht="22.55" customHeight="1" spans="1:7">
      <c r="A21" s="8"/>
      <c r="B21" s="8"/>
      <c r="C21" s="8"/>
      <c r="D21" s="8"/>
      <c r="E21" s="15"/>
      <c r="F21" s="15"/>
      <c r="G21" s="8"/>
    </row>
    <row r="22" ht="23.25" customHeight="1" spans="1:7">
      <c r="A22" s="8"/>
      <c r="B22" s="8" t="s">
        <v>13</v>
      </c>
      <c r="C22" s="8"/>
      <c r="D22" s="10"/>
      <c r="E22" s="11"/>
      <c r="F22" s="11">
        <f>F5</f>
        <v>47000</v>
      </c>
      <c r="G22" s="9"/>
    </row>
    <row r="23" ht="22.55" customHeight="1" spans="1:7">
      <c r="A23" s="16"/>
      <c r="B23" s="16"/>
      <c r="C23" s="16"/>
      <c r="D23" s="16"/>
      <c r="E23" s="16"/>
      <c r="F23" s="16"/>
      <c r="G23" s="16"/>
    </row>
    <row r="24" ht="23.25" customHeight="1" spans="1:7">
      <c r="A24" s="1"/>
      <c r="B24" s="1"/>
      <c r="C24" s="2"/>
      <c r="D24" s="2"/>
      <c r="E24" s="2"/>
      <c r="F24" s="3"/>
      <c r="G24" s="3"/>
    </row>
  </sheetData>
  <mergeCells count="8">
    <mergeCell ref="B1:C1"/>
    <mergeCell ref="D1:G1"/>
    <mergeCell ref="A2:G2"/>
    <mergeCell ref="A3:E3"/>
    <mergeCell ref="F3:G3"/>
    <mergeCell ref="A24:B24"/>
    <mergeCell ref="C24:E24"/>
    <mergeCell ref="F24:G24"/>
  </mergeCells>
  <pageMargins left="0.590551181102362" right="0.393700787401575" top="0.393700787401575" bottom="0.47244094488189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</Company>
  <Application>Stimulsoft Reports 2024.3.1 from 13 June 2024, .NET 4.5.2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1.1 工程项目总价表3</vt:lpstr>
      <vt:lpstr>1.2 控制价-分类分项工程量清单计价表(水闸保养)</vt:lpstr>
      <vt:lpstr>1.2 控制价-分类分项工程量清单计价表(垃圾围闸治理)</vt:lpstr>
      <vt:lpstr>1.2 控制价-分类分项工程量清单计价表(工程管理)</vt:lpstr>
      <vt:lpstr>1.2 控制价-分类分项工程量清单计价表(工程管理)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张军</cp:lastModifiedBy>
  <dcterms:created xsi:type="dcterms:W3CDTF">2026-01-10T02:56:00Z</dcterms:created>
  <dcterms:modified xsi:type="dcterms:W3CDTF">2026-01-14T23:37:10Z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99ACFC84CD3A44EC807F9697D4A1890F_12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