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1925" activeTab="1"/>
  </bookViews>
  <sheets>
    <sheet name="分项报价表" sheetId="2" r:id="rId1"/>
    <sheet name="清单" sheetId="1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<sst xmlns="http://schemas.openxmlformats.org/spreadsheetml/2006/main" count="188" uniqueCount="110">
  <si>
    <t>分项报价表</t>
  </si>
  <si>
    <t>序号</t>
  </si>
  <si>
    <t>名称</t>
  </si>
  <si>
    <t>单位</t>
  </si>
  <si>
    <t>数量</t>
  </si>
  <si>
    <t>合计（元）</t>
  </si>
  <si>
    <t>一</t>
  </si>
  <si>
    <t>一楼展厅维修改造</t>
  </si>
  <si>
    <t>项</t>
  </si>
  <si>
    <t>二</t>
  </si>
  <si>
    <t>拆除工程</t>
  </si>
  <si>
    <t>三</t>
  </si>
  <si>
    <t>铝合金窗户制安</t>
  </si>
  <si>
    <t>四</t>
  </si>
  <si>
    <t>院区道路修缮及干挂大理石</t>
  </si>
  <si>
    <t>五</t>
  </si>
  <si>
    <t>合计</t>
  </si>
  <si>
    <t>临淮岗工程管理设施维修改造清单</t>
  </si>
  <si>
    <t>单价（元）</t>
  </si>
  <si>
    <t>备注</t>
  </si>
  <si>
    <t>数字沙盘展示终端</t>
  </si>
  <si>
    <t>台</t>
  </si>
  <si>
    <t>不低于2.3*1.3，含背景造型。
1.采用≥110寸原装A规LED背光源液晶屏；屏幕比例：16：9，可视角度≥178°；整机亮度：≥380cd/㎡，分辨率≥3840×2160；
2.整机内置 2.0声道高品质扬声器，音频输出功率：≥2×15W；整机支持高级音效设置，可以调节左右声 道平衡；在中低频段 125Hz~1KHz，高频段 2KHz~16KHz 分别有 -12dB~12dB 范围的调节功能。
3.整机屏幕色域≥NTSC92%，画面色彩更丰富，显示还原更真实，兼容更多色彩空间；
4.整机能感应并自动调节屏幕亮度来达到在不同光照环境下的 不同亮度显示效果，此功能可自行开启或关闭。支持可自定义 图像设置，可对对比度、屏幕色温、图像亮度、亮度范围、色彩 空间进行更进一步调节设置。 
5.HDMI支持4K 60Hz，无线网络支持WIFI 6，支持2.4G和5G双频WIFI；
6.红外触摸定位精度：≤±2mm，输出坐标：≥32767×32767，支持手指、笔、或其它任何直径不小于2mm非透明物体；
7.采用嵌入式安卓(Android) 11.0或以上系统,支持在安卓系统主页面能够实现白板书写、文件浏览、无线传屏、网页浏览等快捷功能；
8.任意界面下，支持快捷批注功能，快捷批注功能支持二维码扫码分享带走；
9.具有分屏模式功能，可以将两个软件同时运行，分屏后的软件可关闭，也可以左右互换，方便使用；
10.采用OPS插拔式结构，标准通用型80pin接口，方便维护；配置不低于：I5 8代或以上,256G固态硬盘；接口不少于USB接口×4，LINE-OUT接口×1，MIC接口×1，RJ45网络接口（LAN接口）×1。</t>
  </si>
  <si>
    <t>吸顶音箱</t>
  </si>
  <si>
    <t>只</t>
  </si>
  <si>
    <r>
      <rPr>
        <sz val="11"/>
        <color rgb="FF000000"/>
        <rFont val="宋体"/>
        <charset val="134"/>
      </rPr>
      <t>1.由高功率中低音单元和球顶同轴高音组成，高保真轴心重合声学设计，使相位与声像之间正确还原；
2.改性酚醛树脂PCB板，两分频高低通滤波器，高音PTC过载保护；扬声器单元采用进口软件运动系统搭配纳米级航天磁钢组成，声特性优异；声音细节丰富，延伸清晰且富有弹力的语言扩声，还原A级语言清晰度，清晰，饱满，且不失厚重；
3.宽广的覆盖范围（呈锥形扩散角度），集声学兼容设计可完美搭配多个扬声器组成群组，形成连贯的声音覆盖面，在需要精确的声音覆盖和较高语言清晰度的中、大型场所中固定安装使用；
4.电脑仿真优化模拟设计，深冲程反弹波技术处理，以获得良好的频响和相位特性和实现超宽频响范围；
5.产品执行标准参考按照GB\T 12060.5-2011、GB\T 9397-2013要求；
6.扬声器具有保护电路可保护偶发性过载；
7.喇叭规格：5"低音+1"高音；
8.额定功率：40W；阻抗：8Ω；灵敏度：86±3dB；频响：50~20KHz；
9.规格：Φ211*96mm；
10.安装规格：Φ172mm；
11.材质：ABS；
12.重量：≤1.24kg；
13.颜色：</t>
    </r>
    <r>
      <rPr>
        <sz val="11"/>
        <rFont val="宋体"/>
        <charset val="134"/>
      </rPr>
      <t>依据采购人要求定制</t>
    </r>
    <r>
      <rPr>
        <sz val="11"/>
        <color rgb="FF000000"/>
        <rFont val="宋体"/>
        <charset val="134"/>
      </rPr>
      <t>；</t>
    </r>
  </si>
  <si>
    <t>功放</t>
  </si>
  <si>
    <t>1.合并式功放，带USB、蓝牙；额定功率(RMS)：180W+180W ；峰值功率(RMS)：360W ；
2.信噪比(1m/1w)：97dB；频率响应(-3dB)：20Hz-20KHz+_1dB；推荐阻抗：8Ω；                        3.输出阻抗：4-16Ω；
4.效果类型：ECHO/REV/ECHO+REV; 音调控制：+-8dB；
5.输入灵敏（dB/1M/1W）:20mv±10%/2kΩ；
6.总谐波失真：≤0.05%（20Hz-20KHz,8Ω）；
7.电源供应：AC-220V,50Hz/60Hz；</t>
  </si>
  <si>
    <t>实体沙盘</t>
  </si>
  <si>
    <t>m2</t>
  </si>
  <si>
    <t>1.定制实体沙盘
2.定制沙盘底座
3.控制器</t>
  </si>
  <si>
    <t>沙盘展示素材</t>
  </si>
  <si>
    <t>工程历史、工程介绍，工程效益等方面素材准备，包括但不限于无人机影像、建模、洪水推演、城乡供水等素材生产和整理</t>
  </si>
  <si>
    <t>沙盘互动控制系统</t>
  </si>
  <si>
    <t>套</t>
  </si>
  <si>
    <t>定制沙盘同步播放控制软件，含基础播放控制程序、通讯模块2大部分。基础播放控制程序提供视频播放、开机状态预设选择、播放状态控制等功能， 通信模块提供通讯协议接口设置、 指令定义设置、通讯状态自检等功能。</t>
  </si>
  <si>
    <t>软件内容（定制PAD程序及UI界面）</t>
  </si>
  <si>
    <r>
      <rPr>
        <sz val="11"/>
        <color rgb="FF000000"/>
        <rFont val="宋体"/>
        <charset val="134"/>
      </rPr>
      <t>控制软件为多功能播放控制软件，优化了与控制板之间的数据的传输方式，同时采用了先进的控制算法，具有极高的稳定性和实用性。
1.采用全新开发的控制软件算法，动作文件与视觉画面完美自动同步适配；
2.完美支持市面上HTC VIVI Oculus DK2、3 Glasses、VirGlasses、大朋等绝大部分VR眼镜；
3.软件功能丰富，影片和动作不需要手工添加，只需要将影片文件、动作文件、海报文件已经相应的配置文件放到相应的目录中即可，程序会自动搜索并智能添加到软件界面里；4.自动搜索局域网内的所有客户端计算机，无需手动配置；
5.支持对所有客户端或者单个客户端的远程开机、关机功能（远程开机需要采用网线连接局域网的方式，WiFi连接不支持此功能）；
6.支持播放记录存储、管理和远程查询等功能；
7.支持服务器端对客户端中的影片文件同步上传/下载功能；</t>
    </r>
    <r>
      <rPr>
        <sz val="11"/>
        <color rgb="FFFF0000"/>
        <rFont val="宋体"/>
        <charset val="134"/>
      </rPr>
      <t xml:space="preserve">
</t>
    </r>
    <r>
      <rPr>
        <sz val="11"/>
        <rFont val="宋体"/>
        <charset val="134"/>
      </rPr>
      <t>8.需针对采购人的特殊</t>
    </r>
    <r>
      <rPr>
        <sz val="11"/>
        <color rgb="FF000000"/>
        <rFont val="宋体"/>
        <charset val="134"/>
      </rPr>
      <t>要求提供二次开发，以及个性化修改.</t>
    </r>
  </si>
  <si>
    <t>软件内容（定制主控程序）</t>
  </si>
  <si>
    <t>智能中央控制系统是可视化的pad控制管理终端，配置、管理与交互一体化服务。可视化的视觉元素配合拖放式的组态管理，人性化、快速、易用；主题化、一键化、区域化、可视化及智能化组成系统的核心思想并贯穿整个系统。支持实时监测投影机、主机、电视、拼接屏等设备开关机状态；支持自由设计界面，操作简单；支持TCP、UDP通讯扩展；支持调用第三方外部链接；支持触屏、PAD等终端控制；支持系统智能自检控制；</t>
  </si>
  <si>
    <t>手持设备</t>
  </si>
  <si>
    <t>1</t>
  </si>
  <si>
    <t>10.8寸 4G 128G</t>
  </si>
  <si>
    <t>中心路由器（含AC)</t>
  </si>
  <si>
    <t>千兆路由器，支持AC管理</t>
  </si>
  <si>
    <t>WLAN 覆盖系统</t>
  </si>
  <si>
    <t>千兆AP支持POE</t>
  </si>
  <si>
    <t>控制单元</t>
  </si>
  <si>
    <t>1.可通过平板电脑、后台控制电脑的开关功能电脑主机网络控制逻辑开关（定制） 控制器传输距离远；
2.支持电源5V、 12V检测，均可控制PC 开机，关机、重启、强制关机等；
3.工作性能稳定，每个控制器都有电源、状态、发送、接收4个指示灯可以随时查看控制器的工作状态。</t>
  </si>
  <si>
    <r>
      <rPr>
        <sz val="11"/>
        <color rgb="FFFF0000"/>
        <rFont val="宋体"/>
        <charset val="134"/>
      </rPr>
      <t>设备</t>
    </r>
    <r>
      <rPr>
        <sz val="11"/>
        <color rgb="FF000000"/>
        <rFont val="宋体"/>
        <charset val="134"/>
      </rPr>
      <t>控制模块</t>
    </r>
  </si>
  <si>
    <t>1.开关量控制，可级连到8台设备；
2.表面带蓝色电源指示和蓝色继电器开关指示灯；
3.具有手动和中控同时管理功能；
4.设备接线方便，安装时只需要打开小的接线盒外壳就可以接线和调ID码，无须打开整个表面外壳；
5.设备配墙上安装支架，可以平放或墙上安装；</t>
  </si>
  <si>
    <t>电源控制系统</t>
  </si>
  <si>
    <t>电源控制设备，配备RS232接口，实现对电源设备的控制。
1.控制路数：8路；
2.硬件电源：使用额定220V电压；
3.单路开关最大能力：最大电流5A/250V，5A/28V，交流单路不超过1000瓦；
4.RS232通讯波特率：115200；</t>
  </si>
  <si>
    <t>机柜</t>
  </si>
  <si>
    <t>标准化网络机柜</t>
  </si>
  <si>
    <t>PDU</t>
  </si>
  <si>
    <t>额定电压：250V，16A输入，3芯2.5平方电源线，8路10A输出，电缆长度2米</t>
  </si>
  <si>
    <t>布置高清、音频、网络等弱电线材；展览馆所有灯箱更换为LED灯片。</t>
  </si>
  <si>
    <t>运输费、安装调试、培训售后服务费</t>
  </si>
  <si>
    <t>塑钢窗户拆除</t>
  </si>
  <si>
    <r>
      <rPr>
        <sz val="11"/>
        <color theme="1"/>
        <rFont val="宋体"/>
        <charset val="134"/>
      </rPr>
      <t>m</t>
    </r>
    <r>
      <rPr>
        <vertAlign val="superscript"/>
        <sz val="11"/>
        <color theme="1"/>
        <rFont val="宋体"/>
        <charset val="134"/>
      </rPr>
      <t>2</t>
    </r>
  </si>
  <si>
    <r>
      <rPr>
        <sz val="11"/>
        <color theme="1"/>
        <rFont val="宋体"/>
        <charset val="134"/>
      </rPr>
      <t>2.55m</t>
    </r>
    <r>
      <rPr>
        <vertAlign val="superscript"/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-11m</t>
    </r>
    <r>
      <rPr>
        <vertAlign val="superscript"/>
        <sz val="11"/>
        <color theme="1"/>
        <rFont val="宋体"/>
        <charset val="134"/>
      </rPr>
      <t>2</t>
    </r>
  </si>
  <si>
    <t>窗套窗台板拆除</t>
  </si>
  <si>
    <t>防盗窗拆、装</t>
  </si>
  <si>
    <t>个</t>
  </si>
  <si>
    <t>墙面铲除</t>
  </si>
  <si>
    <t>每个窗户修补面积按照一平方计算不增减</t>
  </si>
  <si>
    <t>木质贴脚线拆除</t>
  </si>
  <si>
    <t>约700米</t>
  </si>
  <si>
    <t>垃圾外运</t>
  </si>
  <si>
    <t>窗户（带弧形）</t>
  </si>
  <si>
    <t>一体成型需定做80系列普通铝合金推拉窗型材厚1.4mm满足PT80TLC （中空玻璃5+9A+5）(P34-∆P3-q16-K5) GB/T 8478</t>
  </si>
  <si>
    <t>窗户长方形</t>
  </si>
  <si>
    <t>80系列普通铝合金推拉窗型材厚1.4mm满足PT80TLC （中空玻璃5+9A+5）(P34-∆P3-q16-K5) GB/T 8478</t>
  </si>
  <si>
    <t>铝合金窗户（圆弧）</t>
  </si>
  <si>
    <t>铝合金窗户长方形</t>
  </si>
  <si>
    <t>登高设备租赁费</t>
  </si>
  <si>
    <t>金刚网纱窗</t>
  </si>
  <si>
    <t>扇</t>
  </si>
  <si>
    <t>窗台石（1.6m）</t>
  </si>
  <si>
    <t>窗台石（3.1m）</t>
  </si>
  <si>
    <t>室内水泥砂浆修补</t>
  </si>
  <si>
    <t>室内乳胶漆修补</t>
  </si>
  <si>
    <t>每个窗户修补面积按照二平方计算不增减，内墙腻子，乳胶漆两遍。阴阳角条处理</t>
  </si>
  <si>
    <t>贴脚线</t>
  </si>
  <si>
    <t>m</t>
  </si>
  <si>
    <t>办公楼、招待所瓷砖贴脚线含部分楼梯贴脚线</t>
  </si>
  <si>
    <t>贴脚线拆除安装后修补乳胶漆，修补高度为0.5m包干，计算不增减</t>
  </si>
  <si>
    <t>室内卫生保洁</t>
  </si>
  <si>
    <t>室内遮阳帘</t>
  </si>
  <si>
    <t>间</t>
  </si>
  <si>
    <t>原遮阳帘拆除后新装房间宽3.6m-4.6m之间，高度3.3m</t>
  </si>
  <si>
    <t>排水沟维修</t>
  </si>
  <si>
    <t>排水沟盖板基础维修</t>
  </si>
  <si>
    <t>防裂贴</t>
  </si>
  <si>
    <t>沥青混凝土</t>
  </si>
  <si>
    <t>1.道路凿毛
2.乳化沥青粘层
3.4cm厚AC-10沥青面层
4.新老沥青砼交互处切割修补</t>
  </si>
  <si>
    <t>步道上色</t>
  </si>
  <si>
    <t>同步道颜色相同，环保室外地坪漆</t>
  </si>
  <si>
    <t>沥青道路划线</t>
  </si>
  <si>
    <t>食堂大理石踏步修补</t>
  </si>
  <si>
    <t>A级大理石，2.5cm厚砂浆铺贴</t>
  </si>
  <si>
    <t>大理石封顶</t>
  </si>
  <si>
    <t>A级大理石，2.5cm厚，干挂</t>
  </si>
  <si>
    <t>更换音响线</t>
  </si>
  <si>
    <t>含人工费材料费，原线路拆除</t>
  </si>
  <si>
    <t>门厅顶部照明灯</t>
  </si>
  <si>
    <t>含2.5护套线60m，雷达感应灯，开孔布线安装等</t>
  </si>
  <si>
    <t>门禁人脸识别系统</t>
  </si>
  <si>
    <t>品牌购安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</si>
</sst>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rgb="FFFF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 readingOrder="1"/>
    </xf>
    <xf numFmtId="176" fontId="7" fillId="0" borderId="1" xfId="0" applyNumberFormat="1" applyFont="1" applyFill="1" applyBorder="1" applyAlignment="1" applyProtection="1">
      <alignment horizontal="center" vertical="center" wrapText="1" readingOrder="1"/>
    </xf>
    <xf numFmtId="0" fontId="8" fillId="0" borderId="1" xfId="0" applyNumberFormat="1" applyFont="1" applyFill="1" applyBorder="1" applyAlignment="1" applyProtection="1">
      <alignment horizontal="left" vertical="center" wrapText="1" readingOrder="1"/>
    </xf>
    <xf numFmtId="0" fontId="9" fillId="0" borderId="1" xfId="0" applyNumberFormat="1" applyFont="1" applyFill="1" applyBorder="1" applyAlignment="1" applyProtection="1">
      <alignment horizontal="left" vertical="center" wrapText="1" readingOrder="1"/>
    </xf>
    <xf numFmtId="0" fontId="7" fillId="0" borderId="1" xfId="0" applyNumberFormat="1" applyFont="1" applyFill="1" applyBorder="1" applyAlignment="1" applyProtection="1">
      <alignment horizontal="left" vertical="center" wrapText="1" readingOrder="1"/>
    </xf>
    <xf numFmtId="0" fontId="7" fillId="0" borderId="1" xfId="0" applyNumberFormat="1" applyFont="1" applyFill="1" applyBorder="1" applyAlignment="1" applyProtection="1">
      <alignment horizontal="left" vertical="center" wrapText="1" shrinkToFit="1" readingOrder="1"/>
    </xf>
    <xf numFmtId="0" fontId="10" fillId="0" borderId="1" xfId="0" applyNumberFormat="1" applyFont="1" applyFill="1" applyBorder="1" applyAlignment="1" applyProtection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.27&#21150;&#20844;&#27004;&#27010;&#31639;&#65288;&#24102;&#20215;&#26684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清单"/>
      <sheetName val="计算公式"/>
      <sheetName val="单价分析"/>
      <sheetName val="费率"/>
      <sheetName val="Sheet5"/>
    </sheetNames>
    <sheetDataSet>
      <sheetData sheetId="0"/>
      <sheetData sheetId="1">
        <row r="5">
          <cell r="I5">
            <v>49.64625</v>
          </cell>
        </row>
        <row r="6">
          <cell r="I6">
            <v>193.8</v>
          </cell>
        </row>
        <row r="8">
          <cell r="I8">
            <v>13.68</v>
          </cell>
        </row>
        <row r="9">
          <cell r="I9">
            <v>13.92</v>
          </cell>
        </row>
        <row r="10">
          <cell r="I10">
            <v>9.36</v>
          </cell>
        </row>
        <row r="11">
          <cell r="I11">
            <v>10.2</v>
          </cell>
        </row>
        <row r="12">
          <cell r="I12">
            <v>11.93985</v>
          </cell>
        </row>
        <row r="13">
          <cell r="I13">
            <v>10.9725</v>
          </cell>
        </row>
        <row r="14">
          <cell r="F14">
            <v>105</v>
          </cell>
        </row>
        <row r="14">
          <cell r="I14">
            <v>313.5186</v>
          </cell>
        </row>
        <row r="15">
          <cell r="I15">
            <v>83</v>
          </cell>
        </row>
        <row r="19">
          <cell r="I19">
            <v>74</v>
          </cell>
        </row>
        <row r="20">
          <cell r="I20">
            <v>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4" sqref="B14"/>
    </sheetView>
  </sheetViews>
  <sheetFormatPr defaultColWidth="8.89166666666667" defaultRowHeight="13.5" outlineLevelRow="6" outlineLevelCol="4"/>
  <cols>
    <col min="2" max="2" width="31" customWidth="1"/>
    <col min="5" max="5" width="22.225" customWidth="1"/>
  </cols>
  <sheetData>
    <row r="1" ht="36" customHeight="1" spans="1:5">
      <c r="A1" s="33" t="s">
        <v>0</v>
      </c>
      <c r="B1" s="33"/>
      <c r="C1" s="33"/>
      <c r="D1" s="33"/>
      <c r="E1" s="33"/>
    </row>
    <row r="2" s="32" customFormat="1" ht="27" customHeight="1" spans="1:5">
      <c r="A2" s="34" t="s">
        <v>1</v>
      </c>
      <c r="B2" s="35" t="s">
        <v>2</v>
      </c>
      <c r="C2" s="34" t="s">
        <v>3</v>
      </c>
      <c r="D2" s="34" t="s">
        <v>4</v>
      </c>
      <c r="E2" s="34" t="s">
        <v>5</v>
      </c>
    </row>
    <row r="3" ht="27" customHeight="1" spans="1:5">
      <c r="A3" s="34" t="s">
        <v>6</v>
      </c>
      <c r="B3" s="35" t="s">
        <v>7</v>
      </c>
      <c r="C3" s="36" t="s">
        <v>8</v>
      </c>
      <c r="D3" s="36">
        <v>1</v>
      </c>
      <c r="E3" s="37"/>
    </row>
    <row r="4" ht="27" customHeight="1" spans="1:5">
      <c r="A4" s="34" t="s">
        <v>9</v>
      </c>
      <c r="B4" s="35" t="s">
        <v>10</v>
      </c>
      <c r="C4" s="36" t="s">
        <v>8</v>
      </c>
      <c r="D4" s="36">
        <v>1</v>
      </c>
      <c r="E4" s="37"/>
    </row>
    <row r="5" ht="27" customHeight="1" spans="1:5">
      <c r="A5" s="34" t="s">
        <v>11</v>
      </c>
      <c r="B5" s="35" t="s">
        <v>12</v>
      </c>
      <c r="C5" s="36" t="s">
        <v>8</v>
      </c>
      <c r="D5" s="36">
        <v>1</v>
      </c>
      <c r="E5" s="37"/>
    </row>
    <row r="6" ht="27" customHeight="1" spans="1:5">
      <c r="A6" s="34" t="s">
        <v>13</v>
      </c>
      <c r="B6" s="35" t="s">
        <v>14</v>
      </c>
      <c r="C6" s="36" t="s">
        <v>8</v>
      </c>
      <c r="D6" s="36">
        <v>1</v>
      </c>
      <c r="E6" s="37"/>
    </row>
    <row r="7" ht="27" customHeight="1" spans="1:5">
      <c r="A7" s="34" t="s">
        <v>15</v>
      </c>
      <c r="B7" s="35" t="s">
        <v>16</v>
      </c>
      <c r="C7" s="34"/>
      <c r="D7" s="34"/>
      <c r="E7" s="37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topLeftCell="A45" workbookViewId="0">
      <selection activeCell="C48" sqref="C48:D48"/>
    </sheetView>
  </sheetViews>
  <sheetFormatPr defaultColWidth="8.89166666666667" defaultRowHeight="13.5" outlineLevelCol="6"/>
  <cols>
    <col min="1" max="1" width="6" style="1" customWidth="1"/>
    <col min="2" max="2" width="26.225" style="1" customWidth="1"/>
    <col min="3" max="3" width="7.10833333333333" style="1" customWidth="1"/>
    <col min="4" max="4" width="9.175" style="1" customWidth="1"/>
    <col min="5" max="5" width="10.25" style="1" customWidth="1"/>
    <col min="6" max="6" width="11.7833333333333" style="3" customWidth="1"/>
    <col min="7" max="7" width="74.6333333333333" style="1" customWidth="1"/>
    <col min="8" max="16384" width="8.89166666666667" style="1"/>
  </cols>
  <sheetData>
    <row r="1" s="1" customFormat="1" ht="20.25" spans="1:7">
      <c r="A1" s="4" t="s">
        <v>17</v>
      </c>
      <c r="B1" s="4"/>
      <c r="C1" s="4"/>
      <c r="D1" s="4"/>
      <c r="E1" s="4"/>
      <c r="F1" s="4"/>
      <c r="G1" s="4"/>
    </row>
    <row r="2" s="1" customForma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18</v>
      </c>
      <c r="F2" s="6" t="s">
        <v>5</v>
      </c>
      <c r="G2" s="5" t="s">
        <v>19</v>
      </c>
    </row>
    <row r="3" s="2" customFormat="1" spans="1:7">
      <c r="A3" s="7" t="s">
        <v>6</v>
      </c>
      <c r="B3" s="7" t="s">
        <v>7</v>
      </c>
      <c r="C3" s="8" t="s">
        <v>8</v>
      </c>
      <c r="D3" s="8">
        <v>1</v>
      </c>
      <c r="E3" s="9"/>
      <c r="F3" s="10"/>
      <c r="G3" s="9"/>
    </row>
    <row r="4" s="1" customFormat="1" ht="294" customHeight="1" spans="1:7">
      <c r="A4" s="9">
        <v>1</v>
      </c>
      <c r="B4" s="11" t="s">
        <v>20</v>
      </c>
      <c r="C4" s="11" t="s">
        <v>21</v>
      </c>
      <c r="D4" s="12">
        <v>1</v>
      </c>
      <c r="E4" s="11"/>
      <c r="F4" s="9"/>
      <c r="G4" s="13" t="s">
        <v>22</v>
      </c>
    </row>
    <row r="5" s="1" customFormat="1" ht="275" customHeight="1" spans="1:7">
      <c r="A5" s="9">
        <v>2</v>
      </c>
      <c r="B5" s="11" t="s">
        <v>23</v>
      </c>
      <c r="C5" s="11" t="s">
        <v>24</v>
      </c>
      <c r="D5" s="11">
        <v>4</v>
      </c>
      <c r="E5" s="11"/>
      <c r="F5" s="9"/>
      <c r="G5" s="14" t="s">
        <v>25</v>
      </c>
    </row>
    <row r="6" s="1" customFormat="1" ht="126" customHeight="1" spans="1:7">
      <c r="A6" s="9">
        <v>3</v>
      </c>
      <c r="B6" s="11" t="s">
        <v>26</v>
      </c>
      <c r="C6" s="11" t="s">
        <v>21</v>
      </c>
      <c r="D6" s="11">
        <v>1</v>
      </c>
      <c r="E6" s="11"/>
      <c r="F6" s="9"/>
      <c r="G6" s="15" t="s">
        <v>27</v>
      </c>
    </row>
    <row r="7" s="1" customFormat="1" ht="48" customHeight="1" spans="1:7">
      <c r="A7" s="9">
        <v>4</v>
      </c>
      <c r="B7" s="11" t="s">
        <v>28</v>
      </c>
      <c r="C7" s="11" t="s">
        <v>29</v>
      </c>
      <c r="D7" s="12">
        <v>9.5</v>
      </c>
      <c r="E7" s="11"/>
      <c r="F7" s="9"/>
      <c r="G7" s="15" t="s">
        <v>30</v>
      </c>
    </row>
    <row r="8" s="1" customFormat="1" ht="39" customHeight="1" spans="1:7">
      <c r="A8" s="9">
        <v>5</v>
      </c>
      <c r="B8" s="11" t="s">
        <v>31</v>
      </c>
      <c r="C8" s="11" t="s">
        <v>8</v>
      </c>
      <c r="D8" s="11">
        <v>1</v>
      </c>
      <c r="E8" s="11"/>
      <c r="F8" s="9"/>
      <c r="G8" s="15" t="s">
        <v>32</v>
      </c>
    </row>
    <row r="9" s="1" customFormat="1" ht="52" customHeight="1" spans="1:7">
      <c r="A9" s="9">
        <v>6</v>
      </c>
      <c r="B9" s="11" t="s">
        <v>33</v>
      </c>
      <c r="C9" s="11" t="s">
        <v>34</v>
      </c>
      <c r="D9" s="11">
        <v>1</v>
      </c>
      <c r="E9" s="11"/>
      <c r="F9" s="9"/>
      <c r="G9" s="15" t="s">
        <v>35</v>
      </c>
    </row>
    <row r="10" s="1" customFormat="1" ht="207" customHeight="1" spans="1:7">
      <c r="A10" s="9">
        <v>7</v>
      </c>
      <c r="B10" s="11" t="s">
        <v>36</v>
      </c>
      <c r="C10" s="11" t="s">
        <v>34</v>
      </c>
      <c r="D10" s="11">
        <v>1</v>
      </c>
      <c r="E10" s="11"/>
      <c r="F10" s="9"/>
      <c r="G10" s="14" t="s">
        <v>37</v>
      </c>
    </row>
    <row r="11" s="1" customFormat="1" ht="87" customHeight="1" spans="1:7">
      <c r="A11" s="9">
        <v>8</v>
      </c>
      <c r="B11" s="11" t="s">
        <v>38</v>
      </c>
      <c r="C11" s="11" t="s">
        <v>34</v>
      </c>
      <c r="D11" s="11">
        <v>1</v>
      </c>
      <c r="E11" s="11"/>
      <c r="F11" s="9"/>
      <c r="G11" s="16" t="s">
        <v>39</v>
      </c>
    </row>
    <row r="12" s="1" customFormat="1" ht="21" customHeight="1" spans="1:7">
      <c r="A12" s="9">
        <v>9</v>
      </c>
      <c r="B12" s="11" t="s">
        <v>40</v>
      </c>
      <c r="C12" s="11" t="s">
        <v>21</v>
      </c>
      <c r="D12" s="12" t="s">
        <v>41</v>
      </c>
      <c r="E12" s="11"/>
      <c r="F12" s="9"/>
      <c r="G12" s="15" t="s">
        <v>42</v>
      </c>
    </row>
    <row r="13" s="1" customFormat="1" ht="21" customHeight="1" spans="1:7">
      <c r="A13" s="9">
        <v>10</v>
      </c>
      <c r="B13" s="11" t="s">
        <v>43</v>
      </c>
      <c r="C13" s="11" t="s">
        <v>21</v>
      </c>
      <c r="D13" s="12" t="s">
        <v>41</v>
      </c>
      <c r="E13" s="11"/>
      <c r="F13" s="9"/>
      <c r="G13" s="15" t="s">
        <v>44</v>
      </c>
    </row>
    <row r="14" s="1" customFormat="1" ht="21" customHeight="1" spans="1:7">
      <c r="A14" s="9">
        <v>11</v>
      </c>
      <c r="B14" s="11" t="s">
        <v>45</v>
      </c>
      <c r="C14" s="11" t="s">
        <v>34</v>
      </c>
      <c r="D14" s="11">
        <v>1</v>
      </c>
      <c r="E14" s="11"/>
      <c r="F14" s="9"/>
      <c r="G14" s="15" t="s">
        <v>46</v>
      </c>
    </row>
    <row r="15" s="1" customFormat="1" ht="75" customHeight="1" spans="1:7">
      <c r="A15" s="9">
        <v>12</v>
      </c>
      <c r="B15" s="11" t="s">
        <v>47</v>
      </c>
      <c r="C15" s="11" t="s">
        <v>34</v>
      </c>
      <c r="D15" s="11">
        <v>1</v>
      </c>
      <c r="E15" s="11"/>
      <c r="F15" s="9"/>
      <c r="G15" s="15" t="s">
        <v>48</v>
      </c>
    </row>
    <row r="16" s="1" customFormat="1" ht="89" customHeight="1" spans="1:7">
      <c r="A16" s="9">
        <v>13</v>
      </c>
      <c r="B16" s="17" t="s">
        <v>49</v>
      </c>
      <c r="C16" s="11" t="s">
        <v>21</v>
      </c>
      <c r="D16" s="11">
        <v>1</v>
      </c>
      <c r="E16" s="11"/>
      <c r="F16" s="9"/>
      <c r="G16" s="15" t="s">
        <v>50</v>
      </c>
    </row>
    <row r="17" s="1" customFormat="1" ht="71" customHeight="1" spans="1:7">
      <c r="A17" s="9">
        <v>14</v>
      </c>
      <c r="B17" s="11" t="s">
        <v>51</v>
      </c>
      <c r="C17" s="11" t="s">
        <v>21</v>
      </c>
      <c r="D17" s="11">
        <v>1</v>
      </c>
      <c r="E17" s="11"/>
      <c r="F17" s="9"/>
      <c r="G17" s="15" t="s">
        <v>52</v>
      </c>
    </row>
    <row r="18" s="1" customFormat="1" ht="18" customHeight="1" spans="1:7">
      <c r="A18" s="9">
        <v>15</v>
      </c>
      <c r="B18" s="11" t="s">
        <v>53</v>
      </c>
      <c r="C18" s="11" t="s">
        <v>34</v>
      </c>
      <c r="D18" s="11">
        <v>1</v>
      </c>
      <c r="E18" s="11"/>
      <c r="F18" s="9"/>
      <c r="G18" s="15" t="s">
        <v>54</v>
      </c>
    </row>
    <row r="19" s="1" customFormat="1" ht="18" customHeight="1" spans="1:7">
      <c r="A19" s="9">
        <v>16</v>
      </c>
      <c r="B19" s="11" t="s">
        <v>55</v>
      </c>
      <c r="C19" s="11" t="s">
        <v>34</v>
      </c>
      <c r="D19" s="11">
        <v>1</v>
      </c>
      <c r="E19" s="11"/>
      <c r="F19" s="9"/>
      <c r="G19" s="15" t="s">
        <v>56</v>
      </c>
    </row>
    <row r="20" s="1" customFormat="1" ht="40.5" spans="1:7">
      <c r="A20" s="9">
        <v>17</v>
      </c>
      <c r="B20" s="11" t="s">
        <v>57</v>
      </c>
      <c r="C20" s="9" t="s">
        <v>8</v>
      </c>
      <c r="D20" s="9">
        <v>1</v>
      </c>
      <c r="E20" s="11"/>
      <c r="F20" s="9"/>
      <c r="G20" s="9"/>
    </row>
    <row r="21" s="1" customFormat="1" ht="27" spans="1:7">
      <c r="A21" s="9">
        <v>18</v>
      </c>
      <c r="B21" s="11" t="s">
        <v>58</v>
      </c>
      <c r="C21" s="9" t="s">
        <v>8</v>
      </c>
      <c r="D21" s="9">
        <v>1</v>
      </c>
      <c r="E21" s="18"/>
      <c r="F21" s="9"/>
      <c r="G21" s="9"/>
    </row>
    <row r="22" s="2" customFormat="1" ht="23" customHeight="1" spans="1:7">
      <c r="A22" s="7" t="s">
        <v>9</v>
      </c>
      <c r="B22" s="7" t="s">
        <v>10</v>
      </c>
      <c r="C22" s="8" t="s">
        <v>8</v>
      </c>
      <c r="D22" s="8">
        <v>1</v>
      </c>
      <c r="E22" s="9"/>
      <c r="F22" s="10"/>
      <c r="G22" s="9"/>
    </row>
    <row r="23" s="1" customFormat="1" ht="15" spans="1:7">
      <c r="A23" s="9">
        <v>1</v>
      </c>
      <c r="B23" s="9" t="s">
        <v>59</v>
      </c>
      <c r="C23" s="9" t="s">
        <v>60</v>
      </c>
      <c r="D23" s="10">
        <f>[1]计算公式!I14</f>
        <v>313.5186</v>
      </c>
      <c r="E23" s="9"/>
      <c r="F23" s="10"/>
      <c r="G23" s="19" t="s">
        <v>61</v>
      </c>
    </row>
    <row r="24" s="1" customFormat="1" spans="1:7">
      <c r="A24" s="9">
        <v>2</v>
      </c>
      <c r="B24" s="9" t="s">
        <v>62</v>
      </c>
      <c r="C24" s="9" t="s">
        <v>8</v>
      </c>
      <c r="D24" s="10">
        <v>1</v>
      </c>
      <c r="E24" s="9"/>
      <c r="F24" s="10"/>
      <c r="G24" s="19"/>
    </row>
    <row r="25" s="1" customFormat="1" spans="1:7">
      <c r="A25" s="9">
        <v>3</v>
      </c>
      <c r="B25" s="9" t="s">
        <v>63</v>
      </c>
      <c r="C25" s="9" t="s">
        <v>64</v>
      </c>
      <c r="D25" s="10">
        <v>22</v>
      </c>
      <c r="E25" s="9"/>
      <c r="F25" s="10"/>
      <c r="G25" s="19"/>
    </row>
    <row r="26" s="1" customFormat="1" ht="15" spans="1:7">
      <c r="A26" s="9">
        <v>4</v>
      </c>
      <c r="B26" s="9" t="s">
        <v>65</v>
      </c>
      <c r="C26" s="9" t="s">
        <v>60</v>
      </c>
      <c r="D26" s="10">
        <v>105</v>
      </c>
      <c r="E26" s="9"/>
      <c r="F26" s="10"/>
      <c r="G26" s="20" t="s">
        <v>66</v>
      </c>
    </row>
    <row r="27" s="1" customFormat="1" spans="1:7">
      <c r="A27" s="9">
        <v>5</v>
      </c>
      <c r="B27" s="9" t="s">
        <v>67</v>
      </c>
      <c r="C27" s="9" t="s">
        <v>8</v>
      </c>
      <c r="D27" s="10">
        <v>1</v>
      </c>
      <c r="E27" s="9"/>
      <c r="F27" s="10"/>
      <c r="G27" s="20" t="s">
        <v>68</v>
      </c>
    </row>
    <row r="28" s="1" customFormat="1" spans="1:7">
      <c r="A28" s="9">
        <v>6</v>
      </c>
      <c r="B28" s="9" t="s">
        <v>69</v>
      </c>
      <c r="C28" s="9" t="s">
        <v>8</v>
      </c>
      <c r="D28" s="9">
        <v>1</v>
      </c>
      <c r="E28" s="9"/>
      <c r="F28" s="9"/>
      <c r="G28" s="20"/>
    </row>
    <row r="29" s="2" customFormat="1" ht="25" customHeight="1" spans="1:7">
      <c r="A29" s="7" t="s">
        <v>11</v>
      </c>
      <c r="B29" s="7" t="s">
        <v>12</v>
      </c>
      <c r="C29" s="8" t="s">
        <v>8</v>
      </c>
      <c r="D29" s="8">
        <v>1</v>
      </c>
      <c r="E29" s="9"/>
      <c r="F29" s="10"/>
      <c r="G29" s="21"/>
    </row>
    <row r="30" s="1" customFormat="1" ht="27" spans="1:7">
      <c r="A30" s="9">
        <v>1</v>
      </c>
      <c r="B30" s="9" t="s">
        <v>70</v>
      </c>
      <c r="C30" s="9" t="s">
        <v>60</v>
      </c>
      <c r="D30" s="10">
        <f>[1]计算公式!I5</f>
        <v>49.64625</v>
      </c>
      <c r="E30" s="9"/>
      <c r="F30" s="10"/>
      <c r="G30" s="21" t="s">
        <v>71</v>
      </c>
    </row>
    <row r="31" s="1" customFormat="1" ht="27" spans="1:7">
      <c r="A31" s="9">
        <v>2</v>
      </c>
      <c r="B31" s="9" t="s">
        <v>72</v>
      </c>
      <c r="C31" s="9" t="s">
        <v>60</v>
      </c>
      <c r="D31" s="9">
        <f>[1]计算公式!I6</f>
        <v>193.8</v>
      </c>
      <c r="E31" s="9"/>
      <c r="F31" s="10"/>
      <c r="G31" s="21" t="s">
        <v>73</v>
      </c>
    </row>
    <row r="32" s="1" customFormat="1" ht="27" spans="1:7">
      <c r="A32" s="9">
        <v>3</v>
      </c>
      <c r="B32" s="9" t="s">
        <v>72</v>
      </c>
      <c r="C32" s="9" t="s">
        <v>60</v>
      </c>
      <c r="D32" s="9">
        <f>[1]计算公式!I8</f>
        <v>13.68</v>
      </c>
      <c r="E32" s="9"/>
      <c r="F32" s="10"/>
      <c r="G32" s="21" t="s">
        <v>73</v>
      </c>
    </row>
    <row r="33" s="1" customFormat="1" ht="27" spans="1:7">
      <c r="A33" s="9">
        <v>4</v>
      </c>
      <c r="B33" s="9" t="s">
        <v>72</v>
      </c>
      <c r="C33" s="9" t="s">
        <v>60</v>
      </c>
      <c r="D33" s="9">
        <f>[1]计算公式!I9</f>
        <v>13.92</v>
      </c>
      <c r="E33" s="9"/>
      <c r="F33" s="10"/>
      <c r="G33" s="21" t="s">
        <v>73</v>
      </c>
    </row>
    <row r="34" s="1" customFormat="1" ht="27" spans="1:7">
      <c r="A34" s="9">
        <v>5</v>
      </c>
      <c r="B34" s="9" t="s">
        <v>72</v>
      </c>
      <c r="C34" s="9" t="s">
        <v>60</v>
      </c>
      <c r="D34" s="9">
        <f>[1]计算公式!I10</f>
        <v>9.36</v>
      </c>
      <c r="E34" s="9"/>
      <c r="F34" s="10"/>
      <c r="G34" s="21" t="s">
        <v>73</v>
      </c>
    </row>
    <row r="35" s="1" customFormat="1" ht="27" spans="1:7">
      <c r="A35" s="9">
        <v>6</v>
      </c>
      <c r="B35" s="9" t="s">
        <v>72</v>
      </c>
      <c r="C35" s="9" t="s">
        <v>60</v>
      </c>
      <c r="D35" s="9">
        <f>[1]计算公式!I11</f>
        <v>10.2</v>
      </c>
      <c r="E35" s="9"/>
      <c r="F35" s="10"/>
      <c r="G35" s="21" t="s">
        <v>73</v>
      </c>
    </row>
    <row r="36" s="1" customFormat="1" ht="27" spans="1:7">
      <c r="A36" s="9">
        <v>7</v>
      </c>
      <c r="B36" s="9" t="s">
        <v>74</v>
      </c>
      <c r="C36" s="9" t="s">
        <v>60</v>
      </c>
      <c r="D36" s="10">
        <f>[1]计算公式!I12</f>
        <v>11.93985</v>
      </c>
      <c r="E36" s="9"/>
      <c r="F36" s="10"/>
      <c r="G36" s="21" t="s">
        <v>73</v>
      </c>
    </row>
    <row r="37" s="1" customFormat="1" ht="27" spans="1:7">
      <c r="A37" s="9">
        <v>8</v>
      </c>
      <c r="B37" s="9" t="s">
        <v>75</v>
      </c>
      <c r="C37" s="9" t="s">
        <v>60</v>
      </c>
      <c r="D37" s="9">
        <f>[1]计算公式!I13</f>
        <v>10.9725</v>
      </c>
      <c r="E37" s="9"/>
      <c r="F37" s="10"/>
      <c r="G37" s="21" t="s">
        <v>73</v>
      </c>
    </row>
    <row r="38" s="1" customFormat="1" ht="21" customHeight="1" spans="1:7">
      <c r="A38" s="9">
        <v>9</v>
      </c>
      <c r="B38" s="9" t="s">
        <v>76</v>
      </c>
      <c r="C38" s="9" t="s">
        <v>8</v>
      </c>
      <c r="D38" s="9">
        <v>1</v>
      </c>
      <c r="E38" s="9"/>
      <c r="F38" s="10"/>
      <c r="G38" s="22"/>
    </row>
    <row r="39" s="1" customFormat="1" ht="21" customHeight="1" spans="1:7">
      <c r="A39" s="9">
        <v>10</v>
      </c>
      <c r="B39" s="9" t="s">
        <v>77</v>
      </c>
      <c r="C39" s="9" t="s">
        <v>78</v>
      </c>
      <c r="D39" s="9">
        <f>[1]计算公式!I15</f>
        <v>83</v>
      </c>
      <c r="E39" s="9"/>
      <c r="F39" s="9"/>
      <c r="G39" s="22"/>
    </row>
    <row r="40" s="1" customFormat="1" ht="21" customHeight="1" spans="1:7">
      <c r="A40" s="9">
        <v>11</v>
      </c>
      <c r="B40" s="9" t="s">
        <v>79</v>
      </c>
      <c r="C40" s="9" t="s">
        <v>64</v>
      </c>
      <c r="D40" s="9">
        <f>[1]计算公式!I19</f>
        <v>74</v>
      </c>
      <c r="E40" s="9"/>
      <c r="F40" s="9"/>
      <c r="G40" s="22"/>
    </row>
    <row r="41" s="1" customFormat="1" ht="21" customHeight="1" spans="1:7">
      <c r="A41" s="9">
        <v>12</v>
      </c>
      <c r="B41" s="9" t="s">
        <v>80</v>
      </c>
      <c r="C41" s="9" t="s">
        <v>64</v>
      </c>
      <c r="D41" s="9">
        <f>[1]计算公式!I20</f>
        <v>2</v>
      </c>
      <c r="E41" s="9"/>
      <c r="F41" s="9"/>
      <c r="G41" s="22"/>
    </row>
    <row r="42" s="1" customFormat="1" ht="21" customHeight="1" spans="1:7">
      <c r="A42" s="9">
        <v>13</v>
      </c>
      <c r="B42" s="9" t="s">
        <v>81</v>
      </c>
      <c r="C42" s="9" t="s">
        <v>64</v>
      </c>
      <c r="D42" s="9">
        <f>[1]计算公式!F14</f>
        <v>105</v>
      </c>
      <c r="E42" s="9"/>
      <c r="F42" s="9"/>
      <c r="G42" s="21" t="s">
        <v>66</v>
      </c>
    </row>
    <row r="43" s="1" customFormat="1" ht="21" customHeight="1" spans="1:7">
      <c r="A43" s="9">
        <v>14</v>
      </c>
      <c r="B43" s="9" t="s">
        <v>82</v>
      </c>
      <c r="C43" s="9" t="s">
        <v>64</v>
      </c>
      <c r="D43" s="9">
        <f>D42*2</f>
        <v>210</v>
      </c>
      <c r="E43" s="9"/>
      <c r="F43" s="9"/>
      <c r="G43" s="21" t="s">
        <v>83</v>
      </c>
    </row>
    <row r="44" s="1" customFormat="1" ht="21" customHeight="1" spans="1:7">
      <c r="A44" s="9">
        <v>15</v>
      </c>
      <c r="B44" s="9" t="s">
        <v>84</v>
      </c>
      <c r="C44" s="9" t="s">
        <v>85</v>
      </c>
      <c r="D44" s="9">
        <f>566+133</f>
        <v>699</v>
      </c>
      <c r="E44" s="9"/>
      <c r="F44" s="10"/>
      <c r="G44" s="21" t="s">
        <v>86</v>
      </c>
    </row>
    <row r="45" s="1" customFormat="1" ht="21" customHeight="1" spans="1:7">
      <c r="A45" s="9">
        <v>16</v>
      </c>
      <c r="B45" s="9" t="s">
        <v>82</v>
      </c>
      <c r="C45" s="9" t="s">
        <v>85</v>
      </c>
      <c r="D45" s="9">
        <f>D44</f>
        <v>699</v>
      </c>
      <c r="E45" s="9"/>
      <c r="F45" s="9"/>
      <c r="G45" s="21" t="s">
        <v>87</v>
      </c>
    </row>
    <row r="46" s="1" customFormat="1" ht="21" customHeight="1" spans="1:7">
      <c r="A46" s="9">
        <v>17</v>
      </c>
      <c r="B46" s="9" t="s">
        <v>88</v>
      </c>
      <c r="C46" s="9" t="s">
        <v>8</v>
      </c>
      <c r="D46" s="9">
        <v>1</v>
      </c>
      <c r="E46" s="9"/>
      <c r="F46" s="9"/>
      <c r="G46" s="23"/>
    </row>
    <row r="47" s="1" customFormat="1" ht="21" customHeight="1" spans="1:7">
      <c r="A47" s="9">
        <v>18</v>
      </c>
      <c r="B47" s="9" t="s">
        <v>89</v>
      </c>
      <c r="C47" s="9" t="s">
        <v>90</v>
      </c>
      <c r="D47" s="9">
        <v>27</v>
      </c>
      <c r="E47" s="9"/>
      <c r="F47" s="9"/>
      <c r="G47" s="21" t="s">
        <v>91</v>
      </c>
    </row>
    <row r="48" s="2" customFormat="1" ht="21" customHeight="1" spans="1:7">
      <c r="A48" s="7" t="s">
        <v>13</v>
      </c>
      <c r="B48" s="7" t="s">
        <v>14</v>
      </c>
      <c r="C48" s="8" t="s">
        <v>8</v>
      </c>
      <c r="D48" s="8">
        <v>1</v>
      </c>
      <c r="E48" s="9"/>
      <c r="F48" s="10"/>
      <c r="G48" s="21"/>
    </row>
    <row r="49" s="2" customFormat="1" ht="21" customHeight="1" spans="1:7">
      <c r="A49" s="9">
        <v>1</v>
      </c>
      <c r="B49" s="9" t="s">
        <v>92</v>
      </c>
      <c r="C49" s="24" t="s">
        <v>85</v>
      </c>
      <c r="D49" s="9">
        <v>30</v>
      </c>
      <c r="E49" s="25"/>
      <c r="F49" s="10"/>
      <c r="G49" s="26" t="s">
        <v>93</v>
      </c>
    </row>
    <row r="50" s="2" customFormat="1" ht="21" customHeight="1" spans="1:7">
      <c r="A50" s="9">
        <v>2</v>
      </c>
      <c r="B50" s="9" t="s">
        <v>94</v>
      </c>
      <c r="C50" s="9" t="s">
        <v>60</v>
      </c>
      <c r="D50" s="9">
        <v>225</v>
      </c>
      <c r="E50" s="25"/>
      <c r="F50" s="10"/>
      <c r="G50" s="26"/>
    </row>
    <row r="51" s="2" customFormat="1" ht="71" customHeight="1" spans="1:7">
      <c r="A51" s="9">
        <v>3</v>
      </c>
      <c r="B51" s="9" t="s">
        <v>95</v>
      </c>
      <c r="C51" s="9" t="s">
        <v>60</v>
      </c>
      <c r="D51" s="9">
        <f>47+78+157+387</f>
        <v>669</v>
      </c>
      <c r="E51" s="25"/>
      <c r="F51" s="10"/>
      <c r="G51" s="21" t="s">
        <v>96</v>
      </c>
    </row>
    <row r="52" s="2" customFormat="1" ht="21" customHeight="1" spans="1:7">
      <c r="A52" s="9">
        <v>4</v>
      </c>
      <c r="B52" s="9" t="s">
        <v>97</v>
      </c>
      <c r="C52" s="9" t="s">
        <v>60</v>
      </c>
      <c r="D52" s="9">
        <f>48*1.6</f>
        <v>76.8</v>
      </c>
      <c r="E52" s="9"/>
      <c r="F52" s="10"/>
      <c r="G52" s="26" t="s">
        <v>98</v>
      </c>
    </row>
    <row r="53" s="2" customFormat="1" ht="21" customHeight="1" spans="1:7">
      <c r="A53" s="9">
        <v>5</v>
      </c>
      <c r="B53" s="9" t="s">
        <v>99</v>
      </c>
      <c r="C53" s="9" t="s">
        <v>60</v>
      </c>
      <c r="D53" s="9">
        <v>27.9</v>
      </c>
      <c r="E53" s="9"/>
      <c r="F53" s="10"/>
      <c r="G53" s="21"/>
    </row>
    <row r="54" s="1" customFormat="1" ht="21" customHeight="1" spans="1:7">
      <c r="A54" s="9">
        <v>6</v>
      </c>
      <c r="B54" s="9" t="s">
        <v>100</v>
      </c>
      <c r="C54" s="9" t="s">
        <v>60</v>
      </c>
      <c r="D54" s="9">
        <v>4</v>
      </c>
      <c r="E54" s="9"/>
      <c r="F54" s="9"/>
      <c r="G54" s="21" t="s">
        <v>101</v>
      </c>
    </row>
    <row r="55" s="1" customFormat="1" ht="21" customHeight="1" spans="1:7">
      <c r="A55" s="9">
        <v>7</v>
      </c>
      <c r="B55" s="9" t="s">
        <v>102</v>
      </c>
      <c r="C55" s="9" t="s">
        <v>60</v>
      </c>
      <c r="D55" s="9">
        <v>39.45</v>
      </c>
      <c r="E55" s="9"/>
      <c r="F55" s="9"/>
      <c r="G55" s="21" t="s">
        <v>103</v>
      </c>
    </row>
    <row r="56" s="1" customFormat="1" ht="21" customHeight="1" spans="1:7">
      <c r="A56" s="9">
        <v>8</v>
      </c>
      <c r="B56" s="27" t="s">
        <v>104</v>
      </c>
      <c r="C56" s="9" t="s">
        <v>85</v>
      </c>
      <c r="D56" s="28">
        <v>120</v>
      </c>
      <c r="E56" s="9"/>
      <c r="F56" s="9"/>
      <c r="G56" s="20" t="s">
        <v>105</v>
      </c>
    </row>
    <row r="57" s="1" customFormat="1" ht="21" customHeight="1" spans="1:7">
      <c r="A57" s="9">
        <v>9</v>
      </c>
      <c r="B57" s="29" t="s">
        <v>106</v>
      </c>
      <c r="C57" s="9" t="s">
        <v>64</v>
      </c>
      <c r="D57" s="28">
        <v>6</v>
      </c>
      <c r="E57" s="9"/>
      <c r="F57" s="9"/>
      <c r="G57" s="20" t="s">
        <v>107</v>
      </c>
    </row>
    <row r="58" s="1" customFormat="1" ht="21" customHeight="1" spans="1:7">
      <c r="A58" s="9">
        <v>10</v>
      </c>
      <c r="B58" s="29" t="s">
        <v>108</v>
      </c>
      <c r="C58" s="9" t="s">
        <v>34</v>
      </c>
      <c r="D58" s="28">
        <v>1</v>
      </c>
      <c r="E58" s="9"/>
      <c r="F58" s="9"/>
      <c r="G58" s="21" t="s">
        <v>109</v>
      </c>
    </row>
    <row r="59" s="2" customFormat="1" ht="26" customHeight="1" spans="1:7">
      <c r="A59" s="30" t="s">
        <v>15</v>
      </c>
      <c r="B59" s="30" t="s">
        <v>5</v>
      </c>
      <c r="C59" s="9"/>
      <c r="D59" s="9"/>
      <c r="E59" s="9"/>
      <c r="F59" s="10"/>
      <c r="G59" s="9"/>
    </row>
    <row r="60" spans="1:7">
      <c r="A60" s="31"/>
      <c r="B60" s="31"/>
      <c r="C60" s="31"/>
      <c r="D60" s="31"/>
      <c r="E60" s="31"/>
      <c r="F60" s="31"/>
      <c r="G60" s="31"/>
    </row>
    <row r="61" spans="1:7">
      <c r="A61" s="31"/>
      <c r="B61" s="31"/>
      <c r="C61" s="31"/>
      <c r="D61" s="31"/>
      <c r="E61" s="31"/>
      <c r="F61" s="31"/>
      <c r="G61" s="31"/>
    </row>
  </sheetData>
  <mergeCells count="2">
    <mergeCell ref="A1:G1"/>
    <mergeCell ref="A60:G6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分项报价表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31354</dc:creator>
  <cp:lastModifiedBy>小许</cp:lastModifiedBy>
  <dcterms:created xsi:type="dcterms:W3CDTF">2024-06-27T09:22:00Z</dcterms:created>
  <dcterms:modified xsi:type="dcterms:W3CDTF">2024-06-28T08:26:17Z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1A0544D1D7534A4F9C17DDFC643C666D_11</vt:lpwstr>
  </property>
  <property fmtid="{D5CDD505-2E9C-101B-9397-08002B2CF9AE}" pid="3" name="KSOProductBuildVer">
    <vt:lpwstr>2052-12.1.0.16929</vt:lpwstr>
  </property>
</Properties>
</file>